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calData\xl16829\Documents\2018-LISTA DE PRECIOS\2018-10\"/>
    </mc:Choice>
  </mc:AlternateContent>
  <bookViews>
    <workbookView xWindow="0" yWindow="0" windowWidth="20490" windowHeight="7755"/>
  </bookViews>
  <sheets>
    <sheet name="CARBAP" sheetId="1" r:id="rId1"/>
  </sheets>
  <definedNames>
    <definedName name="_xlnm.Print_Area" localSheetId="0">CARBAP!$A$1:$N$51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L49" i="1" s="1"/>
  <c r="H49" i="1"/>
  <c r="H41" i="1" l="1"/>
  <c r="H18" i="1"/>
  <c r="H19" i="1"/>
  <c r="H20" i="1"/>
  <c r="H21" i="1"/>
  <c r="H22" i="1"/>
  <c r="H24" i="1"/>
  <c r="H25" i="1"/>
  <c r="H26" i="1"/>
  <c r="H27" i="1"/>
  <c r="H28" i="1"/>
  <c r="H29" i="1"/>
  <c r="H31" i="1"/>
  <c r="H32" i="1"/>
  <c r="H33" i="1"/>
  <c r="H35" i="1"/>
  <c r="H36" i="1"/>
  <c r="H37" i="1"/>
  <c r="H38" i="1"/>
  <c r="H39" i="1"/>
  <c r="H43" i="1"/>
  <c r="H44" i="1"/>
  <c r="H45" i="1"/>
  <c r="H46" i="1"/>
  <c r="H47" i="1"/>
  <c r="H14" i="1"/>
  <c r="H15" i="1"/>
  <c r="H16" i="1"/>
  <c r="H13" i="1"/>
  <c r="E25" i="1" l="1"/>
  <c r="I25" i="1" l="1"/>
  <c r="L25" i="1" s="1"/>
  <c r="E49" i="1"/>
  <c r="E26" i="1" l="1"/>
  <c r="I26" i="1" l="1"/>
  <c r="L26" i="1" s="1"/>
  <c r="E14" i="1"/>
  <c r="I41" i="1" l="1"/>
  <c r="E41" i="1"/>
  <c r="E31" i="1" l="1"/>
  <c r="I31" i="1" s="1"/>
  <c r="L31" i="1" s="1"/>
  <c r="E27" i="1"/>
  <c r="E28" i="1"/>
  <c r="I28" i="1" l="1"/>
  <c r="L28" i="1" s="1"/>
  <c r="I27" i="1"/>
  <c r="L27" i="1" s="1"/>
  <c r="E44" i="1"/>
  <c r="E45" i="1"/>
  <c r="E46" i="1"/>
  <c r="E47" i="1"/>
  <c r="E43" i="1"/>
  <c r="E35" i="1"/>
  <c r="E36" i="1"/>
  <c r="E37" i="1"/>
  <c r="E38" i="1"/>
  <c r="E39" i="1"/>
  <c r="E33" i="1"/>
  <c r="E32" i="1"/>
  <c r="E15" i="1"/>
  <c r="E16" i="1"/>
  <c r="E29" i="1"/>
  <c r="E24" i="1"/>
  <c r="E22" i="1"/>
  <c r="E21" i="1"/>
  <c r="E20" i="1"/>
  <c r="E19" i="1"/>
  <c r="E18" i="1"/>
  <c r="E13" i="1"/>
  <c r="I35" i="1" l="1"/>
  <c r="L35" i="1" s="1"/>
  <c r="I47" i="1" l="1"/>
  <c r="L47" i="1" s="1"/>
  <c r="I43" i="1"/>
  <c r="L43" i="1" s="1"/>
  <c r="I44" i="1" l="1"/>
  <c r="I19" i="1"/>
  <c r="L19" i="1" s="1"/>
  <c r="I46" i="1" l="1"/>
  <c r="L46" i="1" s="1"/>
  <c r="L41" i="1" l="1"/>
  <c r="I29" i="1"/>
  <c r="I24" i="1"/>
  <c r="I22" i="1"/>
  <c r="I21" i="1"/>
  <c r="I20" i="1"/>
  <c r="I18" i="1"/>
  <c r="I16" i="1"/>
  <c r="I15" i="1"/>
  <c r="I13" i="1"/>
  <c r="I33" i="1" l="1"/>
  <c r="L33" i="1" s="1"/>
  <c r="I38" i="1"/>
  <c r="L38" i="1" s="1"/>
  <c r="I14" i="1"/>
  <c r="L14" i="1" s="1"/>
  <c r="I36" i="1"/>
  <c r="L36" i="1" s="1"/>
  <c r="I39" i="1"/>
  <c r="L39" i="1" s="1"/>
  <c r="I32" i="1"/>
  <c r="L32" i="1" s="1"/>
  <c r="I45" i="1"/>
  <c r="L45" i="1" s="1"/>
  <c r="L13" i="1"/>
  <c r="L15" i="1"/>
  <c r="L16" i="1"/>
  <c r="L18" i="1"/>
  <c r="L20" i="1"/>
  <c r="L21" i="1"/>
  <c r="L22" i="1"/>
  <c r="L24" i="1"/>
  <c r="L29" i="1"/>
  <c r="L44" i="1"/>
  <c r="I37" i="1" l="1"/>
  <c r="L37" i="1" s="1"/>
</calcChain>
</file>

<file path=xl/sharedStrings.xml><?xml version="1.0" encoding="utf-8"?>
<sst xmlns="http://schemas.openxmlformats.org/spreadsheetml/2006/main" count="84" uniqueCount="55">
  <si>
    <t>LÍNEA NUEVO MARCH</t>
  </si>
  <si>
    <t xml:space="preserve"> </t>
  </si>
  <si>
    <t>MARCH ACTIVE PURE DRIVE F2</t>
  </si>
  <si>
    <t>CONSULTAR DISP.</t>
  </si>
  <si>
    <t>MARCH SENSE PURE DRIVE F2</t>
  </si>
  <si>
    <t>MARCH ADVANCE PURE DRIVE F2</t>
  </si>
  <si>
    <t>MARCH ADVANCE MEDIA-TECH AT PURE DRIVE F2</t>
  </si>
  <si>
    <t>LÍNEA VERSA</t>
  </si>
  <si>
    <t>VERSA SENSE MT PURE DRIVE F2</t>
  </si>
  <si>
    <t>VERSA ADVANCE MT PURE DRIVE F2</t>
  </si>
  <si>
    <t>VERSA ADVANCE AT PURE DRIVE F2</t>
  </si>
  <si>
    <t>VERSA EXCLUSIVE AT PURE DRIVE F2</t>
  </si>
  <si>
    <t>LÍNEA NOTE</t>
  </si>
  <si>
    <r>
      <t xml:space="preserve">NOTE SENSE PURE DRIVE </t>
    </r>
    <r>
      <rPr>
        <b/>
        <sz val="10"/>
        <color rgb="FFFF0000"/>
        <rFont val="Calibri"/>
        <family val="2"/>
      </rPr>
      <t xml:space="preserve">  </t>
    </r>
  </si>
  <si>
    <t>NOTE EXCLUSIVE CVT PURE DRIVE</t>
  </si>
  <si>
    <t>Línea NUEVO SENTRA MY 17</t>
  </si>
  <si>
    <t>SENTRA SR CVT PURE DRIVE</t>
  </si>
  <si>
    <t>SENTRA EXCLUSIVE CVT PURE DRIVE</t>
  </si>
  <si>
    <t>LÍNEA NP 300 FRONTIER</t>
  </si>
  <si>
    <t>NP 300 Frontier XE 4x4</t>
  </si>
  <si>
    <t>NP 300 Frontier LE 4X2</t>
  </si>
  <si>
    <t>NP 300 Frontier LE 4X4</t>
  </si>
  <si>
    <t>NP 300 Frontier LE 4X4 AT</t>
  </si>
  <si>
    <t>LÍNEA MURANO</t>
  </si>
  <si>
    <t>LÍNEA KICKS</t>
  </si>
  <si>
    <t xml:space="preserve">KICKS ADVANCE MT </t>
  </si>
  <si>
    <t>KICKS ADVANCE CVT</t>
  </si>
  <si>
    <t>KICKS EXCLUSIVE CVT</t>
  </si>
  <si>
    <t>VERSA SENSE AT PURE DRIVE</t>
  </si>
  <si>
    <t>KICKS SENSE MT F2</t>
  </si>
  <si>
    <t>LÍNEA X-TRAIL</t>
  </si>
  <si>
    <t>X-TRAIL EXCLUSIVE CVT</t>
  </si>
  <si>
    <t>Descuento Ventas Corporativas</t>
  </si>
  <si>
    <t xml:space="preserve">Precio Ventas Corporativas (IVA INCLUÍDO) </t>
  </si>
  <si>
    <t>Impuesto Interno</t>
  </si>
  <si>
    <t xml:space="preserve">Flete </t>
  </si>
  <si>
    <t>Precio Ventas Corporativas      ( IVA  incluído )</t>
  </si>
  <si>
    <t>Disponibilidad</t>
  </si>
  <si>
    <t>Precio Público (IVA incluído )</t>
  </si>
  <si>
    <t>Bonificación</t>
  </si>
  <si>
    <t>Precio  Público con Bonificación</t>
  </si>
  <si>
    <t>Modelos</t>
  </si>
  <si>
    <t>NOTE ADVANCE CVT</t>
  </si>
  <si>
    <t>NOTE SR CVT</t>
  </si>
  <si>
    <t>SENTRA ADVANCE PURE DRIVE</t>
  </si>
  <si>
    <t>MURANO EXCLUSIVE CVT *</t>
  </si>
  <si>
    <t>* El precio de Murano se informa en u$s, y se tomará al momento de la facturación, el tipo de cambio de Banco Nación vigente al cierre del día anterior de la facturación de las unidades</t>
  </si>
  <si>
    <t>NOTE ADVANCE PURE DRIVE</t>
  </si>
  <si>
    <t>KICKS EXCLUSIVE CVT BT F2</t>
  </si>
  <si>
    <t>NOTE SENSE CVT</t>
  </si>
  <si>
    <t>NISSAN ARGENTINA - VENTAS CORPORATIVAS Y FLOTAS - OCTUBRE 2018</t>
  </si>
  <si>
    <t>NO DISPONIBLE</t>
  </si>
  <si>
    <t xml:space="preserve">NP 300 Frontier SE PLUS 4x2 </t>
  </si>
  <si>
    <t>% Descuento Corporativo</t>
  </si>
  <si>
    <t>PRECIOS VENTAS CORPORATIVAS  - OCTUBRE 2018 - VIGENCIA DESDE  01-10-2018 - CARBAP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</si>
</sst>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C0A]General"/>
    <numFmt numFmtId="165" formatCode="#,##0.00&quot; &quot;;[Red]&quot;-&quot;#,##0.00&quot; &quot;"/>
    <numFmt numFmtId="166" formatCode="&quot; $ &quot;#,##0.00&quot; &quot;;&quot; $ -&quot;#,##0.00&quot; &quot;;&quot; $ -&quot;#&quot; &quot;;@&quot; &quot;"/>
    <numFmt numFmtId="167" formatCode="[$USD]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i/>
      <sz val="19"/>
      <color theme="0"/>
      <name val="Calibri"/>
      <family val="2"/>
      <scheme val="minor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C0C0C0"/>
      </patternFill>
    </fill>
    <fill>
      <patternFill patternType="solid">
        <fgColor theme="0" tint="-0.499984740745262"/>
        <bgColor rgb="FF92CDDC"/>
      </patternFill>
    </fill>
    <fill>
      <patternFill patternType="solid">
        <fgColor theme="0" tint="-0.499984740745262"/>
        <bgColor rgb="FFFF0000"/>
      </patternFill>
    </fill>
    <fill>
      <patternFill patternType="solid">
        <fgColor rgb="FF0070C0"/>
        <bgColor rgb="FFFF0000"/>
      </patternFill>
    </fill>
    <fill>
      <patternFill patternType="solid">
        <fgColor rgb="FFFF0000"/>
        <bgColor rgb="FFFFC000"/>
      </patternFill>
    </fill>
    <fill>
      <patternFill patternType="solid">
        <fgColor rgb="FFFF0000"/>
        <bgColor rgb="FF92CDDC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rgb="FFC3D69B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3D69B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4" fillId="0" borderId="0" applyBorder="0" applyProtection="0"/>
    <xf numFmtId="166" fontId="4" fillId="0" borderId="0" applyBorder="0" applyProtection="0"/>
    <xf numFmtId="164" fontId="13" fillId="0" borderId="0" applyBorder="0" applyProtection="0"/>
    <xf numFmtId="44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/>
    <xf numFmtId="0" fontId="0" fillId="2" borderId="0" xfId="0" applyFill="1"/>
    <xf numFmtId="165" fontId="6" fillId="7" borderId="12" xfId="2" applyNumberFormat="1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164" fontId="9" fillId="12" borderId="11" xfId="2" applyFont="1" applyFill="1" applyBorder="1" applyAlignment="1">
      <alignment horizontal="center" vertical="center" wrapText="1"/>
    </xf>
    <xf numFmtId="165" fontId="8" fillId="12" borderId="11" xfId="2" applyNumberFormat="1" applyFont="1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11" borderId="14" xfId="0" applyFill="1" applyBorder="1" applyAlignment="1">
      <alignment wrapText="1"/>
    </xf>
    <xf numFmtId="164" fontId="10" fillId="2" borderId="11" xfId="2" applyFont="1" applyFill="1" applyBorder="1" applyAlignment="1">
      <alignment horizontal="left"/>
    </xf>
    <xf numFmtId="166" fontId="12" fillId="0" borderId="11" xfId="3" applyNumberFormat="1" applyFont="1" applyFill="1" applyBorder="1" applyAlignment="1">
      <alignment horizontal="center" vertical="center" wrapText="1"/>
    </xf>
    <xf numFmtId="166" fontId="12" fillId="0" borderId="11" xfId="3" applyFont="1" applyFill="1" applyBorder="1" applyAlignment="1">
      <alignment horizontal="center" vertical="center" wrapText="1"/>
    </xf>
    <xf numFmtId="166" fontId="10" fillId="0" borderId="11" xfId="3" applyFont="1" applyFill="1" applyBorder="1" applyAlignment="1">
      <alignment horizontal="center" vertical="center" wrapText="1"/>
    </xf>
    <xf numFmtId="164" fontId="10" fillId="2" borderId="11" xfId="2" applyFont="1" applyFill="1" applyBorder="1" applyAlignment="1"/>
    <xf numFmtId="3" fontId="8" fillId="12" borderId="11" xfId="2" applyNumberFormat="1" applyFont="1" applyFill="1" applyBorder="1" applyAlignment="1">
      <alignment horizontal="center" vertical="center" wrapText="1"/>
    </xf>
    <xf numFmtId="3" fontId="0" fillId="13" borderId="11" xfId="0" applyNumberFormat="1" applyFill="1" applyBorder="1" applyAlignment="1">
      <alignment horizontal="center" vertical="center" wrapText="1"/>
    </xf>
    <xf numFmtId="3" fontId="12" fillId="13" borderId="11" xfId="3" applyNumberFormat="1" applyFont="1" applyFill="1" applyBorder="1" applyAlignment="1">
      <alignment horizontal="center" vertical="center" wrapText="1"/>
    </xf>
    <xf numFmtId="166" fontId="12" fillId="13" borderId="11" xfId="3" applyFont="1" applyFill="1" applyBorder="1" applyAlignment="1">
      <alignment horizontal="center" vertical="center" wrapText="1"/>
    </xf>
    <xf numFmtId="166" fontId="10" fillId="13" borderId="11" xfId="3" applyFont="1" applyFill="1" applyBorder="1" applyAlignment="1">
      <alignment horizontal="center" vertical="center" wrapText="1"/>
    </xf>
    <xf numFmtId="164" fontId="12" fillId="0" borderId="11" xfId="2" applyFont="1" applyFill="1" applyBorder="1" applyAlignment="1"/>
    <xf numFmtId="164" fontId="12" fillId="2" borderId="11" xfId="2" applyFont="1" applyFill="1" applyBorder="1" applyAlignment="1"/>
    <xf numFmtId="164" fontId="9" fillId="12" borderId="11" xfId="4" applyFont="1" applyFill="1" applyBorder="1" applyAlignment="1">
      <alignment horizontal="center" vertical="center" wrapText="1"/>
    </xf>
    <xf numFmtId="164" fontId="11" fillId="14" borderId="11" xfId="4" applyFont="1" applyFill="1" applyBorder="1" applyAlignment="1">
      <alignment horizontal="left" vertical="center" wrapText="1"/>
    </xf>
    <xf numFmtId="166" fontId="12" fillId="2" borderId="11" xfId="3" applyFont="1" applyFill="1" applyBorder="1" applyAlignment="1">
      <alignment horizontal="center" vertical="center" wrapText="1"/>
    </xf>
    <xf numFmtId="164" fontId="15" fillId="0" borderId="11" xfId="4" applyFont="1" applyFill="1" applyBorder="1" applyAlignment="1">
      <alignment horizontal="left" vertical="center" wrapText="1"/>
    </xf>
    <xf numFmtId="164" fontId="8" fillId="12" borderId="11" xfId="4" applyFont="1" applyFill="1" applyBorder="1" applyAlignment="1">
      <alignment horizontal="center" vertical="center" wrapText="1"/>
    </xf>
    <xf numFmtId="0" fontId="0" fillId="13" borderId="11" xfId="0" applyFill="1" applyBorder="1"/>
    <xf numFmtId="3" fontId="0" fillId="13" borderId="11" xfId="0" applyNumberFormat="1" applyFill="1" applyBorder="1"/>
    <xf numFmtId="0" fontId="1" fillId="13" borderId="11" xfId="0" applyFont="1" applyFill="1" applyBorder="1"/>
    <xf numFmtId="0" fontId="0" fillId="13" borderId="11" xfId="0" applyFill="1" applyBorder="1" applyAlignment="1">
      <alignment horizontal="center"/>
    </xf>
    <xf numFmtId="0" fontId="0" fillId="11" borderId="10" xfId="0" applyFill="1" applyBorder="1" applyAlignment="1">
      <alignment wrapText="1"/>
    </xf>
    <xf numFmtId="0" fontId="0" fillId="0" borderId="0" xfId="0" applyFill="1"/>
    <xf numFmtId="0" fontId="0" fillId="15" borderId="14" xfId="0" applyFill="1" applyBorder="1" applyAlignment="1">
      <alignment wrapText="1"/>
    </xf>
    <xf numFmtId="0" fontId="0" fillId="11" borderId="11" xfId="0" applyFill="1" applyBorder="1" applyAlignment="1">
      <alignment wrapText="1"/>
    </xf>
    <xf numFmtId="0" fontId="16" fillId="0" borderId="11" xfId="0" applyFont="1" applyBorder="1" applyAlignment="1">
      <alignment horizontal="center"/>
    </xf>
    <xf numFmtId="0" fontId="15" fillId="0" borderId="11" xfId="0" applyFont="1" applyFill="1" applyBorder="1"/>
    <xf numFmtId="166" fontId="10" fillId="2" borderId="11" xfId="3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/>
    </xf>
    <xf numFmtId="167" fontId="11" fillId="16" borderId="11" xfId="3" applyNumberFormat="1" applyFont="1" applyFill="1" applyBorder="1" applyAlignment="1">
      <alignment horizontal="center" vertical="center" wrapText="1"/>
    </xf>
    <xf numFmtId="167" fontId="12" fillId="16" borderId="11" xfId="3" applyNumberFormat="1" applyFont="1" applyFill="1" applyBorder="1" applyAlignment="1">
      <alignment horizontal="center" vertical="center" wrapText="1"/>
    </xf>
    <xf numFmtId="167" fontId="15" fillId="16" borderId="11" xfId="0" applyNumberFormat="1" applyFont="1" applyFill="1" applyBorder="1" applyAlignment="1">
      <alignment horizontal="center"/>
    </xf>
    <xf numFmtId="167" fontId="10" fillId="16" borderId="11" xfId="3" applyNumberFormat="1" applyFont="1" applyFill="1" applyBorder="1" applyAlignment="1">
      <alignment horizontal="center" vertical="center" wrapText="1"/>
    </xf>
    <xf numFmtId="166" fontId="12" fillId="2" borderId="11" xfId="3" applyNumberFormat="1" applyFont="1" applyFill="1" applyBorder="1" applyAlignment="1">
      <alignment horizontal="center" vertical="center" wrapText="1"/>
    </xf>
    <xf numFmtId="166" fontId="12" fillId="2" borderId="11" xfId="3" applyNumberFormat="1" applyFont="1" applyFill="1" applyBorder="1" applyAlignment="1">
      <alignment horizontal="center"/>
    </xf>
    <xf numFmtId="166" fontId="10" fillId="2" borderId="11" xfId="3" applyNumberFormat="1" applyFont="1" applyFill="1" applyBorder="1" applyAlignment="1">
      <alignment horizontal="center" vertical="center" wrapText="1"/>
    </xf>
    <xf numFmtId="164" fontId="15" fillId="17" borderId="11" xfId="4" applyFont="1" applyFill="1" applyBorder="1" applyAlignment="1">
      <alignment horizontal="left" vertical="center" wrapText="1"/>
    </xf>
    <xf numFmtId="166" fontId="12" fillId="2" borderId="11" xfId="5" applyNumberFormat="1" applyFont="1" applyFill="1" applyBorder="1" applyAlignment="1">
      <alignment horizontal="center"/>
    </xf>
    <xf numFmtId="166" fontId="18" fillId="0" borderId="11" xfId="3" applyFont="1" applyFill="1" applyBorder="1" applyAlignment="1">
      <alignment horizontal="center" vertical="center" wrapText="1"/>
    </xf>
    <xf numFmtId="166" fontId="19" fillId="0" borderId="11" xfId="3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0" fillId="13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0" fillId="13" borderId="11" xfId="0" applyFill="1" applyBorder="1" applyAlignment="1">
      <alignment wrapText="1"/>
    </xf>
    <xf numFmtId="167" fontId="0" fillId="15" borderId="14" xfId="0" applyNumberFormat="1" applyFill="1" applyBorder="1" applyAlignment="1">
      <alignment wrapText="1"/>
    </xf>
    <xf numFmtId="10" fontId="20" fillId="2" borderId="11" xfId="0" applyNumberFormat="1" applyFont="1" applyFill="1" applyBorder="1" applyAlignment="1">
      <alignment horizontal="center" wrapText="1"/>
    </xf>
    <xf numFmtId="10" fontId="20" fillId="13" borderId="11" xfId="0" applyNumberFormat="1" applyFont="1" applyFill="1" applyBorder="1" applyAlignment="1">
      <alignment horizontal="center" wrapText="1"/>
    </xf>
    <xf numFmtId="10" fontId="20" fillId="16" borderId="11" xfId="0" applyNumberFormat="1" applyFont="1" applyFill="1" applyBorder="1" applyAlignment="1">
      <alignment horizontal="center" wrapText="1"/>
    </xf>
    <xf numFmtId="0" fontId="6" fillId="8" borderId="12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6" fillId="4" borderId="11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0" fontId="6" fillId="5" borderId="11" xfId="1" applyNumberFormat="1" applyFont="1" applyFill="1" applyBorder="1" applyAlignment="1">
      <alignment horizontal="center" vertical="center" wrapText="1"/>
    </xf>
    <xf numFmtId="0" fontId="6" fillId="5" borderId="12" xfId="1" applyNumberFormat="1" applyFont="1" applyFill="1" applyBorder="1" applyAlignment="1">
      <alignment horizontal="center" vertical="center" wrapText="1"/>
    </xf>
    <xf numFmtId="165" fontId="6" fillId="6" borderId="11" xfId="2" applyNumberFormat="1" applyFont="1" applyFill="1" applyBorder="1" applyAlignment="1">
      <alignment horizontal="center" vertical="center" wrapText="1"/>
    </xf>
    <xf numFmtId="0" fontId="6" fillId="8" borderId="11" xfId="1" applyNumberFormat="1" applyFont="1" applyFill="1" applyBorder="1" applyAlignment="1">
      <alignment horizontal="center" vertical="center" wrapText="1"/>
    </xf>
    <xf numFmtId="0" fontId="6" fillId="9" borderId="12" xfId="1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6" fillId="9" borderId="11" xfId="1" applyNumberFormat="1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165" fontId="6" fillId="18" borderId="12" xfId="2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</cellXfs>
  <cellStyles count="7">
    <cellStyle name="Excel Built-in Currency" xfId="3"/>
    <cellStyle name="Excel Built-in Normal" xfId="2"/>
    <cellStyle name="Millares" xfId="1" builtinId="3"/>
    <cellStyle name="Millares 9 2" xfId="6"/>
    <cellStyle name="Moneda" xfId="5" builtinId="4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F9FE20"/>
      <color rgb="FFF8FD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B15" sqref="B15"/>
    </sheetView>
  </sheetViews>
  <sheetFormatPr baseColWidth="10" defaultRowHeight="15" x14ac:dyDescent="0.25"/>
  <cols>
    <col min="1" max="1" width="41.7109375" customWidth="1"/>
    <col min="2" max="3" width="16.7109375" customWidth="1"/>
    <col min="4" max="4" width="14.42578125" customWidth="1"/>
    <col min="5" max="5" width="16.7109375" customWidth="1"/>
    <col min="6" max="6" width="1.85546875" customWidth="1"/>
    <col min="7" max="7" width="14.5703125" customWidth="1"/>
    <col min="8" max="10" width="17.28515625" customWidth="1"/>
    <col min="11" max="12" width="16.7109375" customWidth="1"/>
    <col min="13" max="13" width="18.71093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5" customHeight="1" x14ac:dyDescent="0.25">
      <c r="A3" s="61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2"/>
      <c r="O3" s="2"/>
      <c r="P3" s="2"/>
      <c r="Q3" s="2"/>
    </row>
    <row r="4" spans="1:17" ht="15.75" customHeight="1" thickBot="1" x14ac:dyDescent="0.3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2"/>
      <c r="O4" s="2"/>
      <c r="P4" s="2"/>
      <c r="Q4" s="2"/>
    </row>
    <row r="5" spans="1:17" ht="15.75" thickBot="1" x14ac:dyDescent="0.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2"/>
      <c r="O5" s="2"/>
      <c r="P5" s="2"/>
      <c r="Q5" s="2"/>
    </row>
    <row r="6" spans="1:17" ht="15" customHeight="1" x14ac:dyDescent="0.25">
      <c r="A6" s="67" t="s">
        <v>54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  <c r="N6" s="2"/>
      <c r="O6" s="2"/>
      <c r="P6" s="2"/>
      <c r="Q6" s="2"/>
    </row>
    <row r="7" spans="1:17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2"/>
      <c r="O7" s="2"/>
      <c r="P7" s="2"/>
      <c r="Q7" s="2"/>
    </row>
    <row r="8" spans="1:17" ht="15.75" thickBot="1" x14ac:dyDescent="0.3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2"/>
      <c r="O8" s="2"/>
      <c r="P8" s="2"/>
      <c r="Q8" s="2"/>
    </row>
    <row r="9" spans="1:17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2"/>
      <c r="N9" s="2"/>
      <c r="O9" s="2"/>
      <c r="P9" s="2"/>
      <c r="Q9" s="2"/>
    </row>
    <row r="10" spans="1:17" ht="24.95" customHeight="1" x14ac:dyDescent="0.25">
      <c r="A10" s="72" t="s">
        <v>41</v>
      </c>
      <c r="B10" s="74" t="s">
        <v>38</v>
      </c>
      <c r="C10" s="75" t="s">
        <v>39</v>
      </c>
      <c r="D10" s="76" t="s">
        <v>34</v>
      </c>
      <c r="E10" s="77" t="s">
        <v>40</v>
      </c>
      <c r="F10" s="3"/>
      <c r="G10" s="84" t="s">
        <v>53</v>
      </c>
      <c r="H10" s="57" t="s">
        <v>32</v>
      </c>
      <c r="I10" s="78" t="s">
        <v>33</v>
      </c>
      <c r="J10" s="79" t="s">
        <v>34</v>
      </c>
      <c r="K10" s="81" t="s">
        <v>35</v>
      </c>
      <c r="L10" s="78" t="s">
        <v>36</v>
      </c>
      <c r="M10" s="82" t="s">
        <v>37</v>
      </c>
      <c r="N10" s="2"/>
      <c r="O10" s="2"/>
      <c r="P10" s="2"/>
      <c r="Q10" s="2"/>
    </row>
    <row r="11" spans="1:17" ht="24.95" customHeight="1" x14ac:dyDescent="0.25">
      <c r="A11" s="73"/>
      <c r="B11" s="73"/>
      <c r="C11" s="73"/>
      <c r="D11" s="58"/>
      <c r="E11" s="73"/>
      <c r="F11" s="4"/>
      <c r="G11" s="85"/>
      <c r="H11" s="58"/>
      <c r="I11" s="73"/>
      <c r="J11" s="80"/>
      <c r="K11" s="73"/>
      <c r="L11" s="73"/>
      <c r="M11" s="83"/>
      <c r="N11" s="2"/>
      <c r="O11" s="2"/>
      <c r="P11" s="2"/>
      <c r="Q11" s="2"/>
    </row>
    <row r="12" spans="1:17" x14ac:dyDescent="0.25">
      <c r="A12" s="5" t="s">
        <v>0</v>
      </c>
      <c r="B12" s="6"/>
      <c r="C12" s="7"/>
      <c r="D12" s="7"/>
      <c r="E12" s="7"/>
      <c r="F12" s="8"/>
      <c r="G12" s="52"/>
      <c r="H12" s="7" t="s">
        <v>1</v>
      </c>
      <c r="I12" s="7"/>
      <c r="J12" s="7"/>
      <c r="K12" s="7"/>
      <c r="L12" s="7"/>
      <c r="M12" s="7"/>
      <c r="N12" s="2"/>
      <c r="O12" s="2"/>
      <c r="P12" s="2"/>
      <c r="Q12" s="2"/>
    </row>
    <row r="13" spans="1:17" x14ac:dyDescent="0.25">
      <c r="A13" s="9" t="s">
        <v>2</v>
      </c>
      <c r="B13" s="47">
        <v>392900</v>
      </c>
      <c r="C13" s="11">
        <v>-10000</v>
      </c>
      <c r="D13" s="42">
        <v>0</v>
      </c>
      <c r="E13" s="43">
        <f>SUM(B13:D13)</f>
        <v>382900</v>
      </c>
      <c r="F13" s="8"/>
      <c r="G13" s="54">
        <v>-0.1</v>
      </c>
      <c r="H13" s="11">
        <f>+E13*G13</f>
        <v>-38290</v>
      </c>
      <c r="I13" s="11">
        <f>E13+H13</f>
        <v>344610</v>
      </c>
      <c r="J13" s="10">
        <v>0</v>
      </c>
      <c r="K13" s="11">
        <v>3250</v>
      </c>
      <c r="L13" s="12">
        <f>+I13+K13</f>
        <v>347860</v>
      </c>
      <c r="M13" s="49" t="s">
        <v>3</v>
      </c>
      <c r="N13" s="2"/>
      <c r="O13" s="2"/>
      <c r="P13" s="2"/>
      <c r="Q13" s="2"/>
    </row>
    <row r="14" spans="1:17" x14ac:dyDescent="0.25">
      <c r="A14" s="13" t="s">
        <v>4</v>
      </c>
      <c r="B14" s="48">
        <v>433600</v>
      </c>
      <c r="C14" s="11">
        <v>-40000</v>
      </c>
      <c r="D14" s="42">
        <v>0</v>
      </c>
      <c r="E14" s="43">
        <f>SUM(B14:D14)</f>
        <v>393600</v>
      </c>
      <c r="F14" s="8"/>
      <c r="G14" s="54">
        <v>-0.1</v>
      </c>
      <c r="H14" s="11">
        <f t="shared" ref="H14:H47" si="0">+E14*G14</f>
        <v>-39360</v>
      </c>
      <c r="I14" s="11">
        <f t="shared" ref="I14:I16" si="1">E14+H14</f>
        <v>354240</v>
      </c>
      <c r="J14" s="10">
        <v>0</v>
      </c>
      <c r="K14" s="11">
        <v>3250</v>
      </c>
      <c r="L14" s="12">
        <f t="shared" ref="L14:L16" si="2">+I14+K14</f>
        <v>357490</v>
      </c>
      <c r="M14" s="49" t="s">
        <v>3</v>
      </c>
      <c r="N14" s="2"/>
      <c r="O14" s="2"/>
      <c r="P14" s="2"/>
      <c r="Q14" s="2"/>
    </row>
    <row r="15" spans="1:17" x14ac:dyDescent="0.25">
      <c r="A15" s="13" t="s">
        <v>5</v>
      </c>
      <c r="B15" s="48">
        <v>455200</v>
      </c>
      <c r="C15" s="11">
        <v>-20000</v>
      </c>
      <c r="D15" s="42">
        <v>0</v>
      </c>
      <c r="E15" s="43">
        <f t="shared" ref="E15:E16" si="3">SUM(B15:D15)</f>
        <v>435200</v>
      </c>
      <c r="F15" s="8"/>
      <c r="G15" s="54">
        <v>-0.1</v>
      </c>
      <c r="H15" s="11">
        <f t="shared" si="0"/>
        <v>-43520</v>
      </c>
      <c r="I15" s="11">
        <f t="shared" si="1"/>
        <v>391680</v>
      </c>
      <c r="J15" s="10">
        <v>0</v>
      </c>
      <c r="K15" s="11">
        <v>3250</v>
      </c>
      <c r="L15" s="12">
        <f t="shared" si="2"/>
        <v>394930</v>
      </c>
      <c r="M15" s="49" t="s">
        <v>3</v>
      </c>
      <c r="N15" s="2"/>
      <c r="O15" s="2"/>
      <c r="P15" s="2"/>
      <c r="Q15" s="2"/>
    </row>
    <row r="16" spans="1:17" x14ac:dyDescent="0.25">
      <c r="A16" s="13" t="s">
        <v>6</v>
      </c>
      <c r="B16" s="48">
        <v>512900</v>
      </c>
      <c r="C16" s="11">
        <v>-20000</v>
      </c>
      <c r="D16" s="42">
        <v>0</v>
      </c>
      <c r="E16" s="43">
        <f t="shared" si="3"/>
        <v>492900</v>
      </c>
      <c r="F16" s="8"/>
      <c r="G16" s="54">
        <v>-0.1</v>
      </c>
      <c r="H16" s="11">
        <f t="shared" si="0"/>
        <v>-49290</v>
      </c>
      <c r="I16" s="11">
        <f t="shared" si="1"/>
        <v>443610</v>
      </c>
      <c r="J16" s="10">
        <v>0</v>
      </c>
      <c r="K16" s="11">
        <v>3250</v>
      </c>
      <c r="L16" s="12">
        <f t="shared" si="2"/>
        <v>446860</v>
      </c>
      <c r="M16" s="49" t="s">
        <v>3</v>
      </c>
      <c r="N16" s="2"/>
      <c r="O16" s="2"/>
      <c r="P16" s="2"/>
      <c r="Q16" s="2"/>
    </row>
    <row r="17" spans="1:17" x14ac:dyDescent="0.25">
      <c r="A17" s="5" t="s">
        <v>7</v>
      </c>
      <c r="B17" s="14"/>
      <c r="C17" s="15"/>
      <c r="D17" s="15"/>
      <c r="E17" s="16"/>
      <c r="F17" s="8"/>
      <c r="G17" s="55"/>
      <c r="H17" s="17"/>
      <c r="I17" s="17"/>
      <c r="J17" s="17"/>
      <c r="K17" s="17"/>
      <c r="L17" s="18"/>
      <c r="M17" s="50"/>
      <c r="N17" s="2"/>
      <c r="O17" s="2"/>
      <c r="P17" s="2"/>
      <c r="Q17" s="2"/>
    </row>
    <row r="18" spans="1:17" x14ac:dyDescent="0.25">
      <c r="A18" s="19" t="s">
        <v>8</v>
      </c>
      <c r="B18" s="48">
        <v>439500</v>
      </c>
      <c r="C18" s="11">
        <v>0</v>
      </c>
      <c r="D18" s="42">
        <v>0</v>
      </c>
      <c r="E18" s="43">
        <f>SUM(B18:D18)</f>
        <v>439500</v>
      </c>
      <c r="F18" s="8"/>
      <c r="G18" s="54">
        <v>-0.1</v>
      </c>
      <c r="H18" s="11">
        <f t="shared" si="0"/>
        <v>-43950</v>
      </c>
      <c r="I18" s="11">
        <f>E18+H18</f>
        <v>395550</v>
      </c>
      <c r="J18" s="10">
        <v>0</v>
      </c>
      <c r="K18" s="11">
        <v>3402.5</v>
      </c>
      <c r="L18" s="12">
        <f>+I18+K18</f>
        <v>398952.5</v>
      </c>
      <c r="M18" s="49" t="s">
        <v>3</v>
      </c>
      <c r="N18" s="2"/>
      <c r="O18" s="2"/>
      <c r="P18" s="2"/>
      <c r="Q18" s="2"/>
    </row>
    <row r="19" spans="1:17" x14ac:dyDescent="0.25">
      <c r="A19" s="19" t="s">
        <v>28</v>
      </c>
      <c r="B19" s="48">
        <v>458500</v>
      </c>
      <c r="C19" s="11">
        <v>0</v>
      </c>
      <c r="D19" s="42">
        <v>0</v>
      </c>
      <c r="E19" s="43">
        <f>SUM(B19:D19)</f>
        <v>458500</v>
      </c>
      <c r="F19" s="8"/>
      <c r="G19" s="54">
        <v>-0.1</v>
      </c>
      <c r="H19" s="11">
        <f t="shared" si="0"/>
        <v>-45850</v>
      </c>
      <c r="I19" s="11">
        <f t="shared" ref="I19:I22" si="4">E19+H19</f>
        <v>412650</v>
      </c>
      <c r="J19" s="10">
        <v>0</v>
      </c>
      <c r="K19" s="11">
        <v>3402.5</v>
      </c>
      <c r="L19" s="12">
        <f>+I19+K19</f>
        <v>416052.5</v>
      </c>
      <c r="M19" s="49" t="s">
        <v>3</v>
      </c>
      <c r="N19" s="2"/>
      <c r="O19" s="2"/>
      <c r="P19" s="2"/>
      <c r="Q19" s="2"/>
    </row>
    <row r="20" spans="1:17" x14ac:dyDescent="0.25">
      <c r="A20" s="19" t="s">
        <v>9</v>
      </c>
      <c r="B20" s="48">
        <v>478500</v>
      </c>
      <c r="C20" s="11">
        <v>-20000</v>
      </c>
      <c r="D20" s="42">
        <v>0</v>
      </c>
      <c r="E20" s="43">
        <f>SUM(B20:D20)</f>
        <v>458500</v>
      </c>
      <c r="F20" s="8"/>
      <c r="G20" s="54">
        <v>-0.1</v>
      </c>
      <c r="H20" s="11">
        <f t="shared" si="0"/>
        <v>-45850</v>
      </c>
      <c r="I20" s="11">
        <f t="shared" si="4"/>
        <v>412650</v>
      </c>
      <c r="J20" s="10">
        <v>0</v>
      </c>
      <c r="K20" s="11">
        <v>3402.5</v>
      </c>
      <c r="L20" s="12">
        <f t="shared" ref="L20:L22" si="5">+I20+K20</f>
        <v>416052.5</v>
      </c>
      <c r="M20" s="49" t="s">
        <v>3</v>
      </c>
      <c r="N20" s="2"/>
      <c r="O20" s="2"/>
      <c r="P20" s="2"/>
      <c r="Q20" s="2"/>
    </row>
    <row r="21" spans="1:17" x14ac:dyDescent="0.25">
      <c r="A21" s="19" t="s">
        <v>10</v>
      </c>
      <c r="B21" s="48">
        <v>501200</v>
      </c>
      <c r="C21" s="11">
        <v>-20000</v>
      </c>
      <c r="D21" s="42">
        <v>0</v>
      </c>
      <c r="E21" s="43">
        <f>SUM(B21:D21)</f>
        <v>481200</v>
      </c>
      <c r="F21" s="8"/>
      <c r="G21" s="54">
        <v>-0.1</v>
      </c>
      <c r="H21" s="11">
        <f t="shared" si="0"/>
        <v>-48120</v>
      </c>
      <c r="I21" s="11">
        <f t="shared" si="4"/>
        <v>433080</v>
      </c>
      <c r="J21" s="10">
        <v>0</v>
      </c>
      <c r="K21" s="11">
        <v>3402.5</v>
      </c>
      <c r="L21" s="12">
        <f t="shared" si="5"/>
        <v>436482.5</v>
      </c>
      <c r="M21" s="49" t="s">
        <v>3</v>
      </c>
      <c r="N21" s="2"/>
      <c r="O21" s="2"/>
      <c r="P21" s="2"/>
      <c r="Q21" s="2"/>
    </row>
    <row r="22" spans="1:17" x14ac:dyDescent="0.25">
      <c r="A22" s="19" t="s">
        <v>11</v>
      </c>
      <c r="B22" s="48">
        <v>529300</v>
      </c>
      <c r="C22" s="11">
        <v>0</v>
      </c>
      <c r="D22" s="42">
        <v>0</v>
      </c>
      <c r="E22" s="43">
        <f>SUM(B22:D22)</f>
        <v>529300</v>
      </c>
      <c r="F22" s="8"/>
      <c r="G22" s="54">
        <v>-0.1</v>
      </c>
      <c r="H22" s="11">
        <f t="shared" si="0"/>
        <v>-52930</v>
      </c>
      <c r="I22" s="11">
        <f t="shared" si="4"/>
        <v>476370</v>
      </c>
      <c r="J22" s="10">
        <v>0</v>
      </c>
      <c r="K22" s="11">
        <v>3402.5</v>
      </c>
      <c r="L22" s="12">
        <f t="shared" si="5"/>
        <v>479772.5</v>
      </c>
      <c r="M22" s="49" t="s">
        <v>3</v>
      </c>
      <c r="N22" s="2"/>
      <c r="O22" s="2"/>
      <c r="P22" s="2"/>
      <c r="Q22" s="2"/>
    </row>
    <row r="23" spans="1:17" x14ac:dyDescent="0.25">
      <c r="A23" s="5" t="s">
        <v>12</v>
      </c>
      <c r="B23" s="14"/>
      <c r="C23" s="15"/>
      <c r="D23" s="15"/>
      <c r="E23" s="16"/>
      <c r="F23" s="8"/>
      <c r="G23" s="55"/>
      <c r="H23" s="17"/>
      <c r="I23" s="17"/>
      <c r="J23" s="17"/>
      <c r="K23" s="17"/>
      <c r="L23" s="18"/>
      <c r="M23" s="7"/>
      <c r="N23" s="2"/>
      <c r="O23" s="2"/>
      <c r="P23" s="2"/>
      <c r="Q23" s="2"/>
    </row>
    <row r="24" spans="1:17" x14ac:dyDescent="0.25">
      <c r="A24" s="20" t="s">
        <v>13</v>
      </c>
      <c r="B24" s="48">
        <v>497600</v>
      </c>
      <c r="C24" s="42">
        <v>-20000</v>
      </c>
      <c r="D24" s="42">
        <v>0</v>
      </c>
      <c r="E24" s="43">
        <f>SUM(B24:D24)</f>
        <v>477600</v>
      </c>
      <c r="F24" s="8"/>
      <c r="G24" s="54">
        <v>-0.1</v>
      </c>
      <c r="H24" s="11">
        <f t="shared" si="0"/>
        <v>-47760</v>
      </c>
      <c r="I24" s="11">
        <f>E24+H24</f>
        <v>429840</v>
      </c>
      <c r="J24" s="10">
        <v>0</v>
      </c>
      <c r="K24" s="11">
        <v>3442</v>
      </c>
      <c r="L24" s="12">
        <f>+I24+K24</f>
        <v>433282</v>
      </c>
      <c r="M24" s="34" t="s">
        <v>3</v>
      </c>
      <c r="N24" s="2"/>
      <c r="O24" s="2"/>
      <c r="P24" s="2"/>
      <c r="Q24" s="2"/>
    </row>
    <row r="25" spans="1:17" x14ac:dyDescent="0.25">
      <c r="A25" s="20" t="s">
        <v>49</v>
      </c>
      <c r="B25" s="23">
        <v>515400</v>
      </c>
      <c r="C25" s="42">
        <v>-20000</v>
      </c>
      <c r="D25" s="42">
        <v>0</v>
      </c>
      <c r="E25" s="43">
        <f>SUM(B25:D25)</f>
        <v>495400</v>
      </c>
      <c r="F25" s="8"/>
      <c r="G25" s="54">
        <v>-0.1</v>
      </c>
      <c r="H25" s="11">
        <f t="shared" si="0"/>
        <v>-49540</v>
      </c>
      <c r="I25" s="11">
        <f>E25+H25</f>
        <v>445860</v>
      </c>
      <c r="J25" s="10">
        <v>0</v>
      </c>
      <c r="K25" s="11">
        <v>3442</v>
      </c>
      <c r="L25" s="12">
        <f>+I25+K25</f>
        <v>449302</v>
      </c>
      <c r="M25" s="34" t="s">
        <v>3</v>
      </c>
      <c r="N25" s="2"/>
      <c r="O25" s="2"/>
      <c r="P25" s="2"/>
      <c r="Q25" s="2"/>
    </row>
    <row r="26" spans="1:17" x14ac:dyDescent="0.25">
      <c r="A26" s="20" t="s">
        <v>47</v>
      </c>
      <c r="B26" s="23">
        <v>531900</v>
      </c>
      <c r="C26" s="42">
        <v>0</v>
      </c>
      <c r="D26" s="42">
        <v>0</v>
      </c>
      <c r="E26" s="43">
        <f>SUM(B26:D26)</f>
        <v>531900</v>
      </c>
      <c r="F26" s="8"/>
      <c r="G26" s="54">
        <v>-0.1</v>
      </c>
      <c r="H26" s="11">
        <f t="shared" si="0"/>
        <v>-53190</v>
      </c>
      <c r="I26" s="11">
        <f>E26+H26</f>
        <v>478710</v>
      </c>
      <c r="J26" s="10">
        <v>0</v>
      </c>
      <c r="K26" s="11">
        <v>3442</v>
      </c>
      <c r="L26" s="12">
        <f>+I26+K26</f>
        <v>482152</v>
      </c>
      <c r="M26" s="34" t="s">
        <v>3</v>
      </c>
      <c r="N26" s="2"/>
      <c r="O26" s="2"/>
      <c r="P26" s="2"/>
      <c r="Q26" s="2"/>
    </row>
    <row r="27" spans="1:17" x14ac:dyDescent="0.25">
      <c r="A27" s="35" t="s">
        <v>42</v>
      </c>
      <c r="B27" s="48">
        <v>555400</v>
      </c>
      <c r="C27" s="42">
        <v>-20000</v>
      </c>
      <c r="D27" s="42">
        <v>0</v>
      </c>
      <c r="E27" s="43">
        <f t="shared" ref="E27:E28" si="6">SUM(B27:D27)</f>
        <v>535400</v>
      </c>
      <c r="F27" s="8"/>
      <c r="G27" s="54">
        <v>-0.1</v>
      </c>
      <c r="H27" s="11">
        <f t="shared" si="0"/>
        <v>-53540</v>
      </c>
      <c r="I27" s="11">
        <f t="shared" ref="I27:I28" si="7">E27+H27</f>
        <v>481860</v>
      </c>
      <c r="J27" s="10">
        <v>0</v>
      </c>
      <c r="K27" s="11">
        <v>3442</v>
      </c>
      <c r="L27" s="12">
        <f t="shared" ref="L27:L28" si="8">+I27+K27</f>
        <v>485302</v>
      </c>
      <c r="M27" s="34" t="s">
        <v>3</v>
      </c>
      <c r="N27" s="2"/>
      <c r="O27" s="2"/>
      <c r="P27" s="2"/>
      <c r="Q27" s="2"/>
    </row>
    <row r="28" spans="1:17" x14ac:dyDescent="0.25">
      <c r="A28" s="35" t="s">
        <v>43</v>
      </c>
      <c r="B28" s="48">
        <v>633100</v>
      </c>
      <c r="C28" s="42">
        <v>-50000</v>
      </c>
      <c r="D28" s="42">
        <v>0</v>
      </c>
      <c r="E28" s="43">
        <f t="shared" si="6"/>
        <v>583100</v>
      </c>
      <c r="F28" s="8"/>
      <c r="G28" s="54">
        <v>-0.1</v>
      </c>
      <c r="H28" s="11">
        <f t="shared" si="0"/>
        <v>-58310</v>
      </c>
      <c r="I28" s="11">
        <f t="shared" si="7"/>
        <v>524790</v>
      </c>
      <c r="J28" s="10">
        <v>0</v>
      </c>
      <c r="K28" s="11">
        <v>3442</v>
      </c>
      <c r="L28" s="12">
        <f t="shared" si="8"/>
        <v>528232</v>
      </c>
      <c r="M28" s="34" t="s">
        <v>3</v>
      </c>
      <c r="N28" s="2"/>
      <c r="O28" s="2"/>
      <c r="P28" s="2"/>
      <c r="Q28" s="2"/>
    </row>
    <row r="29" spans="1:17" x14ac:dyDescent="0.25">
      <c r="A29" s="19" t="s">
        <v>14</v>
      </c>
      <c r="B29" s="48">
        <v>613900</v>
      </c>
      <c r="C29" s="42">
        <v>-40000</v>
      </c>
      <c r="D29" s="42">
        <v>0</v>
      </c>
      <c r="E29" s="43">
        <f>SUM(B29:D29)</f>
        <v>573900</v>
      </c>
      <c r="F29" s="8"/>
      <c r="G29" s="54">
        <v>-0.1</v>
      </c>
      <c r="H29" s="11">
        <f t="shared" si="0"/>
        <v>-57390</v>
      </c>
      <c r="I29" s="11">
        <f>E29+H29</f>
        <v>516510</v>
      </c>
      <c r="J29" s="10">
        <v>0</v>
      </c>
      <c r="K29" s="11">
        <v>3442</v>
      </c>
      <c r="L29" s="12">
        <f>+I29+K29</f>
        <v>519952</v>
      </c>
      <c r="M29" s="34" t="s">
        <v>3</v>
      </c>
      <c r="N29" s="2"/>
      <c r="O29" s="2"/>
      <c r="P29" s="2"/>
      <c r="Q29" s="2"/>
    </row>
    <row r="30" spans="1:17" x14ac:dyDescent="0.25">
      <c r="A30" s="5" t="s">
        <v>15</v>
      </c>
      <c r="B30" s="14"/>
      <c r="C30" s="15"/>
      <c r="D30" s="15"/>
      <c r="E30" s="16"/>
      <c r="F30" s="8"/>
      <c r="G30" s="55"/>
      <c r="H30" s="17"/>
      <c r="I30" s="17"/>
      <c r="J30" s="17"/>
      <c r="K30" s="17"/>
      <c r="L30" s="18"/>
      <c r="M30" s="7"/>
      <c r="N30" s="2"/>
      <c r="O30" s="2"/>
      <c r="P30" s="2"/>
      <c r="Q30" s="2"/>
    </row>
    <row r="31" spans="1:17" x14ac:dyDescent="0.25">
      <c r="A31" s="35" t="s">
        <v>44</v>
      </c>
      <c r="B31" s="23">
        <v>601500</v>
      </c>
      <c r="C31" s="42">
        <v>0</v>
      </c>
      <c r="D31" s="42">
        <v>0</v>
      </c>
      <c r="E31" s="43">
        <f>SUM(B31:D31)</f>
        <v>601500</v>
      </c>
      <c r="F31" s="8"/>
      <c r="G31" s="54">
        <v>-0.2</v>
      </c>
      <c r="H31" s="11">
        <f t="shared" si="0"/>
        <v>-120300</v>
      </c>
      <c r="I31" s="23">
        <f>+E31+H31</f>
        <v>481200</v>
      </c>
      <c r="J31" s="23">
        <v>0</v>
      </c>
      <c r="K31" s="11">
        <v>4568.5</v>
      </c>
      <c r="L31" s="36">
        <f>+I31+J31+K31</f>
        <v>485768.5</v>
      </c>
      <c r="M31" s="34" t="s">
        <v>3</v>
      </c>
      <c r="N31" s="2"/>
      <c r="O31" s="2"/>
      <c r="P31" s="2"/>
      <c r="Q31" s="2"/>
    </row>
    <row r="32" spans="1:17" x14ac:dyDescent="0.25">
      <c r="A32" s="20" t="s">
        <v>16</v>
      </c>
      <c r="B32" s="23">
        <v>688100</v>
      </c>
      <c r="C32" s="42">
        <v>0</v>
      </c>
      <c r="D32" s="42">
        <v>0</v>
      </c>
      <c r="E32" s="43">
        <f>SUM(B32:D32)</f>
        <v>688100</v>
      </c>
      <c r="F32" s="8"/>
      <c r="G32" s="54">
        <v>-0.2</v>
      </c>
      <c r="H32" s="11">
        <f t="shared" si="0"/>
        <v>-137620</v>
      </c>
      <c r="I32" s="11">
        <f>E32+H32</f>
        <v>550480</v>
      </c>
      <c r="J32" s="10">
        <v>0</v>
      </c>
      <c r="K32" s="11">
        <v>4568.5</v>
      </c>
      <c r="L32" s="12">
        <f t="shared" ref="L32:L39" si="9">+I32+K32</f>
        <v>555048.5</v>
      </c>
      <c r="M32" s="34" t="s">
        <v>3</v>
      </c>
      <c r="N32" s="2"/>
      <c r="O32" s="2"/>
      <c r="P32" s="2"/>
      <c r="Q32" s="2"/>
    </row>
    <row r="33" spans="1:17" x14ac:dyDescent="0.25">
      <c r="A33" s="20" t="s">
        <v>17</v>
      </c>
      <c r="B33" s="23">
        <v>768900</v>
      </c>
      <c r="C33" s="42">
        <v>0</v>
      </c>
      <c r="D33" s="42">
        <v>0</v>
      </c>
      <c r="E33" s="43">
        <f>SUM(B33:D33)</f>
        <v>768900</v>
      </c>
      <c r="F33" s="8"/>
      <c r="G33" s="54">
        <v>-0.2</v>
      </c>
      <c r="H33" s="11">
        <f t="shared" si="0"/>
        <v>-153780</v>
      </c>
      <c r="I33" s="11">
        <f>E33+H33</f>
        <v>615120</v>
      </c>
      <c r="J33" s="10">
        <v>0</v>
      </c>
      <c r="K33" s="11">
        <v>4568.5</v>
      </c>
      <c r="L33" s="12">
        <f t="shared" si="9"/>
        <v>619688.5</v>
      </c>
      <c r="M33" s="34" t="s">
        <v>3</v>
      </c>
      <c r="N33" s="2"/>
      <c r="O33" s="2"/>
      <c r="P33" s="2"/>
      <c r="Q33" s="2"/>
    </row>
    <row r="34" spans="1:17" x14ac:dyDescent="0.25">
      <c r="A34" s="21" t="s">
        <v>18</v>
      </c>
      <c r="B34" s="14"/>
      <c r="C34" s="15"/>
      <c r="D34" s="15"/>
      <c r="E34" s="16"/>
      <c r="F34" s="8"/>
      <c r="G34" s="55"/>
      <c r="H34" s="17"/>
      <c r="I34" s="17"/>
      <c r="J34" s="17"/>
      <c r="K34" s="17"/>
      <c r="L34" s="18"/>
      <c r="M34" s="7"/>
      <c r="N34" s="2"/>
      <c r="O34" s="2"/>
      <c r="P34" s="2"/>
      <c r="Q34" s="2"/>
    </row>
    <row r="35" spans="1:17" x14ac:dyDescent="0.25">
      <c r="A35" s="22" t="s">
        <v>52</v>
      </c>
      <c r="B35" s="36">
        <v>855000</v>
      </c>
      <c r="C35" s="44">
        <v>-40000</v>
      </c>
      <c r="D35" s="42">
        <v>0</v>
      </c>
      <c r="E35" s="43">
        <f t="shared" ref="E35:E39" si="10">SUM(B35:D35)</f>
        <v>815000</v>
      </c>
      <c r="F35" s="8"/>
      <c r="G35" s="54">
        <v>-0.1</v>
      </c>
      <c r="H35" s="11">
        <f t="shared" si="0"/>
        <v>-81500</v>
      </c>
      <c r="I35" s="11">
        <f t="shared" ref="I35:I39" si="11">E35+H35</f>
        <v>733500</v>
      </c>
      <c r="J35" s="10">
        <v>0</v>
      </c>
      <c r="K35" s="11">
        <v>5058.5</v>
      </c>
      <c r="L35" s="12">
        <f t="shared" ref="L35" si="12">+I35+K35</f>
        <v>738558.5</v>
      </c>
      <c r="M35" s="34" t="s">
        <v>3</v>
      </c>
      <c r="N35" s="2"/>
      <c r="O35" s="2"/>
      <c r="P35" s="2"/>
      <c r="Q35" s="2"/>
    </row>
    <row r="36" spans="1:17" x14ac:dyDescent="0.25">
      <c r="A36" s="24" t="s">
        <v>19</v>
      </c>
      <c r="B36" s="36">
        <v>1114600</v>
      </c>
      <c r="C36" s="44">
        <v>0</v>
      </c>
      <c r="D36" s="44">
        <v>0</v>
      </c>
      <c r="E36" s="43">
        <f t="shared" si="10"/>
        <v>1114600</v>
      </c>
      <c r="F36" s="8"/>
      <c r="G36" s="54">
        <v>-0.1</v>
      </c>
      <c r="H36" s="11">
        <f t="shared" si="0"/>
        <v>-111460</v>
      </c>
      <c r="I36" s="11">
        <f t="shared" si="11"/>
        <v>1003140</v>
      </c>
      <c r="J36" s="10">
        <v>0</v>
      </c>
      <c r="K36" s="11">
        <v>5058.5</v>
      </c>
      <c r="L36" s="12">
        <f t="shared" si="9"/>
        <v>1008198.5</v>
      </c>
      <c r="M36" s="51" t="s">
        <v>51</v>
      </c>
      <c r="N36" s="2"/>
      <c r="O36" s="2"/>
      <c r="P36" s="2"/>
      <c r="Q36" s="2"/>
    </row>
    <row r="37" spans="1:17" x14ac:dyDescent="0.25">
      <c r="A37" s="19" t="s">
        <v>20</v>
      </c>
      <c r="B37" s="36">
        <v>1060000</v>
      </c>
      <c r="C37" s="36">
        <v>0</v>
      </c>
      <c r="D37" s="42">
        <v>0</v>
      </c>
      <c r="E37" s="43">
        <f t="shared" si="10"/>
        <v>1060000</v>
      </c>
      <c r="F37" s="8"/>
      <c r="G37" s="54">
        <v>-0.1</v>
      </c>
      <c r="H37" s="11">
        <f t="shared" si="0"/>
        <v>-106000</v>
      </c>
      <c r="I37" s="11">
        <f t="shared" si="11"/>
        <v>954000</v>
      </c>
      <c r="J37" s="10">
        <v>0</v>
      </c>
      <c r="K37" s="11">
        <v>5058.5</v>
      </c>
      <c r="L37" s="12">
        <f t="shared" si="9"/>
        <v>959058.5</v>
      </c>
      <c r="M37" s="51" t="s">
        <v>51</v>
      </c>
      <c r="N37" s="2"/>
      <c r="O37" s="2"/>
      <c r="P37" s="2"/>
      <c r="Q37" s="2"/>
    </row>
    <row r="38" spans="1:17" x14ac:dyDescent="0.25">
      <c r="A38" s="19" t="s">
        <v>21</v>
      </c>
      <c r="B38" s="36">
        <v>1229200</v>
      </c>
      <c r="C38" s="44">
        <v>0</v>
      </c>
      <c r="D38" s="42">
        <v>0</v>
      </c>
      <c r="E38" s="43">
        <f t="shared" si="10"/>
        <v>1229200</v>
      </c>
      <c r="F38" s="8"/>
      <c r="G38" s="54">
        <v>-0.1</v>
      </c>
      <c r="H38" s="11">
        <f t="shared" si="0"/>
        <v>-122920</v>
      </c>
      <c r="I38" s="11">
        <f>E38+H38</f>
        <v>1106280</v>
      </c>
      <c r="J38" s="10">
        <v>0</v>
      </c>
      <c r="K38" s="11">
        <v>5058.5</v>
      </c>
      <c r="L38" s="12">
        <f t="shared" si="9"/>
        <v>1111338.5</v>
      </c>
      <c r="M38" s="51" t="s">
        <v>51</v>
      </c>
      <c r="N38" s="2"/>
      <c r="O38" s="2"/>
      <c r="P38" s="2"/>
      <c r="Q38" s="2"/>
    </row>
    <row r="39" spans="1:17" x14ac:dyDescent="0.25">
      <c r="A39" s="19" t="s">
        <v>22</v>
      </c>
      <c r="B39" s="36">
        <v>1298600</v>
      </c>
      <c r="C39" s="44">
        <v>0</v>
      </c>
      <c r="D39" s="42">
        <v>0</v>
      </c>
      <c r="E39" s="43">
        <f t="shared" si="10"/>
        <v>1298600</v>
      </c>
      <c r="F39" s="8"/>
      <c r="G39" s="54">
        <v>-0.1</v>
      </c>
      <c r="H39" s="11">
        <f t="shared" si="0"/>
        <v>-129860</v>
      </c>
      <c r="I39" s="11">
        <f t="shared" si="11"/>
        <v>1168740</v>
      </c>
      <c r="J39" s="10">
        <v>0</v>
      </c>
      <c r="K39" s="11">
        <v>5058.5</v>
      </c>
      <c r="L39" s="12">
        <f t="shared" si="9"/>
        <v>1173798.5</v>
      </c>
      <c r="M39" s="51" t="s">
        <v>51</v>
      </c>
      <c r="N39" s="2"/>
      <c r="O39" s="2"/>
      <c r="P39" s="2"/>
      <c r="Q39" s="2"/>
    </row>
    <row r="40" spans="1:17" x14ac:dyDescent="0.25">
      <c r="A40" s="25" t="s">
        <v>23</v>
      </c>
      <c r="B40" s="14"/>
      <c r="C40" s="15"/>
      <c r="D40" s="15"/>
      <c r="E40" s="16"/>
      <c r="F40" s="8"/>
      <c r="G40" s="55"/>
      <c r="H40" s="17"/>
      <c r="I40" s="17"/>
      <c r="J40" s="17"/>
      <c r="K40" s="17"/>
      <c r="L40" s="18"/>
      <c r="M40" s="7"/>
      <c r="N40" s="2"/>
      <c r="O40" s="2"/>
      <c r="P40" s="2"/>
      <c r="Q40" s="2"/>
    </row>
    <row r="41" spans="1:17" x14ac:dyDescent="0.25">
      <c r="A41" s="45" t="s">
        <v>45</v>
      </c>
      <c r="B41" s="38">
        <v>73615.38461538461</v>
      </c>
      <c r="C41" s="39"/>
      <c r="D41" s="39">
        <v>13384.615384615383</v>
      </c>
      <c r="E41" s="40">
        <f>SUM(B41:D41)</f>
        <v>87000</v>
      </c>
      <c r="F41" s="53"/>
      <c r="G41" s="56">
        <v>-0.1</v>
      </c>
      <c r="H41" s="39">
        <f>+B41*G41</f>
        <v>-7361.538461538461</v>
      </c>
      <c r="I41" s="39">
        <f>+B41+H41</f>
        <v>66253.846153846156</v>
      </c>
      <c r="J41" s="39">
        <v>13384.615384615383</v>
      </c>
      <c r="K41" s="39">
        <v>311</v>
      </c>
      <c r="L41" s="41">
        <f>+I41+J41+K41</f>
        <v>79949.461538461532</v>
      </c>
      <c r="M41" s="37" t="s">
        <v>3</v>
      </c>
      <c r="N41" s="2"/>
      <c r="O41" s="2"/>
      <c r="P41" s="2"/>
      <c r="Q41" s="2"/>
    </row>
    <row r="42" spans="1:17" x14ac:dyDescent="0.25">
      <c r="A42" s="25" t="s">
        <v>24</v>
      </c>
      <c r="B42" s="14"/>
      <c r="C42" s="15"/>
      <c r="D42" s="27"/>
      <c r="E42" s="27"/>
      <c r="F42" s="8"/>
      <c r="G42" s="55"/>
      <c r="H42" s="17"/>
      <c r="I42" s="26"/>
      <c r="J42" s="26"/>
      <c r="K42" s="26"/>
      <c r="L42" s="28"/>
      <c r="M42" s="29"/>
      <c r="N42" s="2"/>
      <c r="O42" s="2"/>
      <c r="P42" s="2"/>
      <c r="Q42" s="2"/>
    </row>
    <row r="43" spans="1:17" s="31" customFormat="1" x14ac:dyDescent="0.25">
      <c r="A43" s="20" t="s">
        <v>29</v>
      </c>
      <c r="B43" s="23">
        <v>687600</v>
      </c>
      <c r="C43" s="42">
        <v>-40000</v>
      </c>
      <c r="D43" s="42">
        <v>0</v>
      </c>
      <c r="E43" s="43">
        <f>SUM(B43:D43)</f>
        <v>647600</v>
      </c>
      <c r="F43" s="32"/>
      <c r="G43" s="54">
        <v>-0.1</v>
      </c>
      <c r="H43" s="11">
        <f t="shared" si="0"/>
        <v>-64760</v>
      </c>
      <c r="I43" s="11">
        <f>E43+H43</f>
        <v>582840</v>
      </c>
      <c r="J43" s="10">
        <v>0</v>
      </c>
      <c r="K43" s="11">
        <v>4386</v>
      </c>
      <c r="L43" s="12">
        <f>+I43+K43</f>
        <v>587226</v>
      </c>
      <c r="M43" s="49" t="s">
        <v>3</v>
      </c>
      <c r="N43" s="2"/>
      <c r="O43" s="2"/>
      <c r="P43" s="2"/>
      <c r="Q43" s="2"/>
    </row>
    <row r="44" spans="1:17" x14ac:dyDescent="0.25">
      <c r="A44" s="20" t="s">
        <v>25</v>
      </c>
      <c r="B44" s="23">
        <v>747900</v>
      </c>
      <c r="C44" s="42">
        <v>0</v>
      </c>
      <c r="D44" s="42">
        <v>0</v>
      </c>
      <c r="E44" s="43">
        <f t="shared" ref="E44:E47" si="13">SUM(B44:D44)</f>
        <v>747900</v>
      </c>
      <c r="F44" s="8"/>
      <c r="G44" s="54">
        <v>-0.1</v>
      </c>
      <c r="H44" s="11">
        <f t="shared" si="0"/>
        <v>-74790</v>
      </c>
      <c r="I44" s="11">
        <f t="shared" ref="I44:I47" si="14">E44+H44</f>
        <v>673110</v>
      </c>
      <c r="J44" s="10">
        <v>0</v>
      </c>
      <c r="K44" s="11">
        <v>4386</v>
      </c>
      <c r="L44" s="12">
        <f>+I44+K44</f>
        <v>677496</v>
      </c>
      <c r="M44" s="49" t="s">
        <v>3</v>
      </c>
      <c r="N44" s="2"/>
      <c r="O44" s="2"/>
      <c r="P44" s="2"/>
      <c r="Q44" s="2"/>
    </row>
    <row r="45" spans="1:17" x14ac:dyDescent="0.25">
      <c r="A45" s="20" t="s">
        <v>26</v>
      </c>
      <c r="B45" s="23">
        <v>779600</v>
      </c>
      <c r="C45" s="42">
        <v>0</v>
      </c>
      <c r="D45" s="42">
        <v>0</v>
      </c>
      <c r="E45" s="43">
        <f t="shared" si="13"/>
        <v>779600</v>
      </c>
      <c r="F45" s="8"/>
      <c r="G45" s="54">
        <v>-0.1</v>
      </c>
      <c r="H45" s="11">
        <f t="shared" si="0"/>
        <v>-77960</v>
      </c>
      <c r="I45" s="11">
        <f t="shared" si="14"/>
        <v>701640</v>
      </c>
      <c r="J45" s="10">
        <v>0</v>
      </c>
      <c r="K45" s="11">
        <v>4386</v>
      </c>
      <c r="L45" s="12">
        <f>+I45+K45</f>
        <v>706026</v>
      </c>
      <c r="M45" s="49" t="s">
        <v>3</v>
      </c>
      <c r="N45" s="2"/>
      <c r="O45" s="2"/>
      <c r="P45" s="2"/>
      <c r="Q45" s="2"/>
    </row>
    <row r="46" spans="1:17" x14ac:dyDescent="0.25">
      <c r="A46" s="20" t="s">
        <v>27</v>
      </c>
      <c r="B46" s="23">
        <v>875500</v>
      </c>
      <c r="C46" s="42">
        <v>0</v>
      </c>
      <c r="D46" s="42">
        <v>0</v>
      </c>
      <c r="E46" s="43">
        <f t="shared" si="13"/>
        <v>875500</v>
      </c>
      <c r="F46" s="8"/>
      <c r="G46" s="54">
        <v>-0.1</v>
      </c>
      <c r="H46" s="11">
        <f t="shared" si="0"/>
        <v>-87550</v>
      </c>
      <c r="I46" s="11">
        <f t="shared" si="14"/>
        <v>787950</v>
      </c>
      <c r="J46" s="10">
        <v>0</v>
      </c>
      <c r="K46" s="11">
        <v>4386</v>
      </c>
      <c r="L46" s="12">
        <f>+I46+K46</f>
        <v>792336</v>
      </c>
      <c r="M46" s="49" t="s">
        <v>3</v>
      </c>
      <c r="N46" s="2"/>
      <c r="O46" s="2"/>
      <c r="P46" s="2"/>
      <c r="Q46" s="2"/>
    </row>
    <row r="47" spans="1:17" x14ac:dyDescent="0.25">
      <c r="A47" s="20" t="s">
        <v>48</v>
      </c>
      <c r="B47" s="23">
        <v>883000</v>
      </c>
      <c r="C47" s="42">
        <v>0</v>
      </c>
      <c r="D47" s="42">
        <v>0</v>
      </c>
      <c r="E47" s="43">
        <f t="shared" si="13"/>
        <v>883000</v>
      </c>
      <c r="F47" s="8"/>
      <c r="G47" s="54">
        <v>-0.1</v>
      </c>
      <c r="H47" s="11">
        <f t="shared" si="0"/>
        <v>-88300</v>
      </c>
      <c r="I47" s="11">
        <f t="shared" si="14"/>
        <v>794700</v>
      </c>
      <c r="J47" s="10">
        <v>0</v>
      </c>
      <c r="K47" s="11">
        <v>4386</v>
      </c>
      <c r="L47" s="12">
        <f>+I47+K47</f>
        <v>799086</v>
      </c>
      <c r="M47" s="49" t="s">
        <v>3</v>
      </c>
      <c r="N47" s="2"/>
      <c r="O47" s="2"/>
      <c r="P47" s="2"/>
      <c r="Q47" s="2"/>
    </row>
    <row r="48" spans="1:17" x14ac:dyDescent="0.25">
      <c r="A48" s="25" t="s">
        <v>30</v>
      </c>
      <c r="B48" s="26"/>
      <c r="C48" s="26"/>
      <c r="D48" s="26"/>
      <c r="E48" s="26"/>
      <c r="F48" s="30"/>
      <c r="G48" s="55"/>
      <c r="H48" s="17"/>
      <c r="I48" s="26"/>
      <c r="J48" s="26"/>
      <c r="K48" s="26"/>
      <c r="L48" s="26"/>
      <c r="M48" s="26"/>
      <c r="N48" s="2"/>
      <c r="O48" s="2"/>
      <c r="P48" s="2"/>
      <c r="Q48" s="2"/>
    </row>
    <row r="49" spans="1:17" x14ac:dyDescent="0.25">
      <c r="A49" s="20" t="s">
        <v>31</v>
      </c>
      <c r="B49" s="42">
        <v>1853076.92</v>
      </c>
      <c r="C49" s="42">
        <v>0</v>
      </c>
      <c r="D49" s="42">
        <v>336923.08</v>
      </c>
      <c r="E49" s="46">
        <f>SUM(B49:D49)</f>
        <v>2190000</v>
      </c>
      <c r="F49" s="33"/>
      <c r="G49" s="54">
        <v>-0.1</v>
      </c>
      <c r="H49" s="11">
        <f>+B49*G49</f>
        <v>-185307.69200000001</v>
      </c>
      <c r="I49" s="11">
        <f>B49+H49</f>
        <v>1667769.2279999999</v>
      </c>
      <c r="J49" s="10">
        <v>336923.08</v>
      </c>
      <c r="K49" s="11">
        <v>8401</v>
      </c>
      <c r="L49" s="12">
        <f>SUM(I49:K49)</f>
        <v>2013093.308</v>
      </c>
      <c r="M49" s="49" t="s">
        <v>3</v>
      </c>
      <c r="N49" s="2"/>
      <c r="O49" s="2"/>
      <c r="P49" s="2"/>
      <c r="Q49" s="2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59" t="s">
        <v>46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2"/>
      <c r="O51" s="2"/>
      <c r="P51" s="2"/>
      <c r="Q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</sheetData>
  <sheetProtection algorithmName="SHA-512" hashValue="gvzRoHyI/HphTOBwUaBegmGNJVVWvLFnnoPc8jDetOUsazkMhER8aatbme6RMV420EpQk3JZEer9Ni93sETY2Q==" saltValue="n/MWSdWQplAdkvdRV2Ck1g==" spinCount="100000" sheet="1" objects="1" scenarios="1"/>
  <mergeCells count="17">
    <mergeCell ref="G10:G11"/>
    <mergeCell ref="H10:H11"/>
    <mergeCell ref="A51:M51"/>
    <mergeCell ref="A3:M4"/>
    <mergeCell ref="A6:M8"/>
    <mergeCell ref="A5:M5"/>
    <mergeCell ref="A9:L9"/>
    <mergeCell ref="A10:A11"/>
    <mergeCell ref="B10:B11"/>
    <mergeCell ref="C10:C11"/>
    <mergeCell ref="D10:D11"/>
    <mergeCell ref="E10:E11"/>
    <mergeCell ref="I10:I11"/>
    <mergeCell ref="J10:J11"/>
    <mergeCell ref="K10:K11"/>
    <mergeCell ref="L10:L11"/>
    <mergeCell ref="M10:M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CARBAP</vt:lpstr>
      <vt:lpstr>CARBAP!Área_de_impresión</vt:lpstr>
    </vt:vector>
  </TitlesOfParts>
  <Company>ALLIANCE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Fuente, Julieta</dc:creator>
  <cp:lastModifiedBy>Prosdocimo, Walter</cp:lastModifiedBy>
  <cp:lastPrinted>2018-10-05T21:07:02Z</cp:lastPrinted>
  <dcterms:created xsi:type="dcterms:W3CDTF">2017-12-05T18:50:58Z</dcterms:created>
  <dcterms:modified xsi:type="dcterms:W3CDTF">2018-10-05T21:45:08Z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-443219807</vt:i4>
  </property>
  <property fmtid="{D5CDD505-2E9C-101B-9397-08002B2CF9AE}" pid="3" name="_NewReviewCycle">
    <vt:lpwstr/>
  </property>
  <property fmtid="{D5CDD505-2E9C-101B-9397-08002B2CF9AE}" pid="4" name="_EmailSubject">
    <vt:lpwstr>LISTA DE PRECIOS PARA AFILIADOS A CARBAP - VIGENCIA DESDE EL 01 DE OCTUBRE DE 2018</vt:lpwstr>
  </property>
  <property fmtid="{D5CDD505-2E9C-101B-9397-08002B2CF9AE}" pid="5" name="_AuthorEmail">
    <vt:lpwstr>Walter.Prosdocimo@nissan.com.ar</vt:lpwstr>
  </property>
  <property fmtid="{D5CDD505-2E9C-101B-9397-08002B2CF9AE}" pid="6" name="_AuthorEmailDisplayName">
    <vt:lpwstr>Prosdocimo, Walter</vt:lpwstr>
  </property>
  <property fmtid="{D5CDD505-2E9C-101B-9397-08002B2CF9AE}" pid="7" name="_PreviousAdHocReviewCycleID">
    <vt:i4>2004281658</vt:i4>
  </property>
</Properties>
</file>