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2120" windowHeight="781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<sst xmlns="http://schemas.openxmlformats.org/spreadsheetml/2006/main" count="141" uniqueCount="134">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</sst>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indexed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  <family val="2"/>
    </font>
    <font>
      <sz val="10"/>
      <color indexed="5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3" workbookViewId="0">
      <selection activeCell="J42" sqref="J42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22">
        <v>43497</v>
      </c>
      <c r="B1" s="123"/>
      <c r="C1" s="124" t="s">
        <v>0</v>
      </c>
      <c r="D1" s="124"/>
      <c r="E1" s="124"/>
      <c r="F1" s="124"/>
      <c r="G1" s="123"/>
      <c r="H1" s="123"/>
    </row>
    <row r="2" spans="1:10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0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59.039000000000001</v>
      </c>
      <c r="G6" s="68">
        <f>(D6*E6)*F6</f>
        <v>1505494.5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52.03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72.599999999999994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55.5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217.8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438.33190000000002</v>
      </c>
      <c r="F16" s="16">
        <f>A10</f>
        <v>300</v>
      </c>
      <c r="G16" s="9">
        <f>E16*F16</f>
        <v>131499.57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547.52499999999998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95.901900000000012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643.42689999999993</v>
      </c>
      <c r="F20" s="61">
        <f>A10*3.3%</f>
        <v>9.9</v>
      </c>
      <c r="G20" s="9">
        <f>E20*10</f>
        <v>6434.2689999999993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111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6.05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20.219100000000001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14.52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155.2739</v>
      </c>
      <c r="F27" s="16">
        <f>A10*A25</f>
        <v>285</v>
      </c>
      <c r="G27" s="9">
        <f>E27*F27</f>
        <v>44253.061499999996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16562.259999999998</v>
      </c>
      <c r="F29" s="16">
        <v>12</v>
      </c>
      <c r="G29" s="9">
        <f>E29*F29</f>
        <v>198747.12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8281.1299999999992</v>
      </c>
      <c r="F30" s="16">
        <v>1</v>
      </c>
      <c r="G30" s="9">
        <f>E30*F30</f>
        <v>8281.1299999999992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16562.259999999998</v>
      </c>
      <c r="F31" s="16">
        <v>1</v>
      </c>
      <c r="G31" s="9">
        <f>E31*F31</f>
        <v>16562.259999999998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100615.7295</v>
      </c>
      <c r="F32" s="16">
        <v>1</v>
      </c>
      <c r="G32" s="9">
        <f>E32*F32</f>
        <v>100615.7295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5758.4000000000005</v>
      </c>
      <c r="F34" s="16">
        <v>2</v>
      </c>
      <c r="G34" s="9">
        <f>E34*F34</f>
        <v>11516.800000000001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7198</v>
      </c>
      <c r="F35" s="16">
        <v>1</v>
      </c>
      <c r="G35" s="9">
        <f>E35*F35</f>
        <v>7198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4210.8</v>
      </c>
      <c r="F36" s="16">
        <v>2</v>
      </c>
      <c r="G36" s="9">
        <f>E36*F36</f>
        <v>8421.6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1079.7</v>
      </c>
      <c r="F38" s="16">
        <v>52</v>
      </c>
      <c r="G38" s="9">
        <f>E38*F38</f>
        <v>56144.4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1000</v>
      </c>
      <c r="F39" s="16">
        <v>12</v>
      </c>
      <c r="G39" s="9">
        <f>E39*F39</f>
        <v>12000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53.69</v>
      </c>
      <c r="G42" s="21"/>
      <c r="H42" s="7">
        <f>(D42*E42)*F42</f>
        <v>2677788.75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37.491999999999997</v>
      </c>
      <c r="G43" s="21"/>
      <c r="H43" s="7">
        <f>(D43*E43)*F43</f>
        <v>590499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36.951999999999998</v>
      </c>
      <c r="G44" s="21"/>
      <c r="H44" s="7">
        <f>(D44*E44)*F44</f>
        <v>36582.479999999996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21242.9</v>
      </c>
      <c r="G46" s="9">
        <f>D46*F46</f>
        <v>1019659.2000000001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0</v>
      </c>
      <c r="G49" s="9">
        <f>D49*F49</f>
        <v>0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4446047.9700000007</v>
      </c>
      <c r="G50" s="21">
        <f>(F50*3)/100</f>
        <v>133381.43910000002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3304870.23</v>
      </c>
      <c r="G51" s="21">
        <f>(F51*1)/100</f>
        <v>33048.702299999997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4446047.9700000007</v>
      </c>
      <c r="G52" s="21">
        <f>(F52*1.2)/100</f>
        <v>53352.575640000003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3468128.8970400002</v>
      </c>
      <c r="H55" s="20">
        <f>SUM(H6:H54)</f>
        <v>3304870.23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-163258.6670400002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21242.9</v>
      </c>
      <c r="F57" s="1">
        <f>D57*E57</f>
        <v>6372870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6980462.7000000002</v>
      </c>
      <c r="G59" s="32"/>
      <c r="H59" s="110">
        <f>H56</f>
        <v>-163258.6670400002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-2.3387943472572413E-2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2841047.4170400002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56.963356732631581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6980462.7000000002</v>
      </c>
      <c r="F65" s="92">
        <f>H62</f>
        <v>2841047.4170400002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837655.52400000009</v>
      </c>
      <c r="F68" s="78">
        <f>H62</f>
        <v>2841047.4170400002</v>
      </c>
      <c r="G68" s="79">
        <f>H63</f>
        <v>49875</v>
      </c>
      <c r="H68" s="56">
        <f>(E68+F68)/G68</f>
        <v>73.7584549581955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L20" sqref="L20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55.5</v>
      </c>
      <c r="E3" s="96"/>
      <c r="F3" s="95">
        <v>1</v>
      </c>
      <c r="G3" s="96">
        <f>F3*D3</f>
        <v>55.5</v>
      </c>
      <c r="H3" s="95">
        <v>2</v>
      </c>
      <c r="I3" s="96">
        <f>H3*D3</f>
        <v>111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1800</v>
      </c>
      <c r="E7" s="7">
        <f t="shared" si="0"/>
        <v>2178</v>
      </c>
      <c r="F7" s="8">
        <v>1</v>
      </c>
      <c r="G7" s="7">
        <f>F7*E7/C7*5</f>
        <v>217.8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250</v>
      </c>
      <c r="E9" s="7">
        <f t="shared" si="0"/>
        <v>302.5</v>
      </c>
      <c r="F9" s="8"/>
      <c r="G9" s="8"/>
      <c r="H9" s="8">
        <v>1</v>
      </c>
      <c r="I9" s="7">
        <f>H9*E9/C9*5</f>
        <v>6.05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2785</v>
      </c>
      <c r="E10" s="7">
        <f t="shared" si="0"/>
        <v>3369.85</v>
      </c>
      <c r="F10" s="8"/>
      <c r="G10" s="8"/>
      <c r="H10" s="8">
        <v>1</v>
      </c>
      <c r="I10" s="7">
        <f>H10*E10/C10*3</f>
        <v>20.219100000000001</v>
      </c>
    </row>
    <row r="11" spans="1:15" x14ac:dyDescent="0.2">
      <c r="A11" s="8" t="s">
        <v>78</v>
      </c>
      <c r="B11" s="8" t="s">
        <v>120</v>
      </c>
      <c r="C11" s="8"/>
      <c r="D11" s="113">
        <v>12</v>
      </c>
      <c r="E11" s="7">
        <f t="shared" si="0"/>
        <v>14.52</v>
      </c>
      <c r="F11" s="8"/>
      <c r="G11" s="8"/>
      <c r="H11" s="8">
        <v>1</v>
      </c>
      <c r="I11" s="7">
        <f>H11*E11</f>
        <v>14.52</v>
      </c>
    </row>
    <row r="12" spans="1:15" x14ac:dyDescent="0.2">
      <c r="A12" s="8" t="s">
        <v>99</v>
      </c>
      <c r="B12" s="8"/>
      <c r="C12" s="8"/>
      <c r="D12" s="113">
        <v>43</v>
      </c>
      <c r="E12" s="7">
        <f t="shared" si="0"/>
        <v>52.03</v>
      </c>
      <c r="F12" s="8">
        <v>1</v>
      </c>
      <c r="G12" s="8">
        <f>E12*F12</f>
        <v>52.03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60</v>
      </c>
      <c r="E13" s="7">
        <f t="shared" si="0"/>
        <v>72.599999999999994</v>
      </c>
      <c r="F13" s="8">
        <v>1</v>
      </c>
      <c r="G13" s="8">
        <f>E13*F13</f>
        <v>72.599999999999994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452.5</v>
      </c>
      <c r="E14" s="7">
        <f t="shared" si="0"/>
        <v>547.52499999999998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3480</v>
      </c>
      <c r="E15" s="7">
        <f t="shared" si="0"/>
        <v>4210.8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35.99</v>
      </c>
      <c r="E16" s="7">
        <f>D16*C16</f>
        <v>7198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35.99</v>
      </c>
      <c r="E17" s="7">
        <f>D17*C17</f>
        <v>5758.4000000000005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35.99</v>
      </c>
      <c r="E18" s="103">
        <f>D18*C18</f>
        <v>1079.7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59.039000000000001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37.491999999999997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36.951999999999998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21242.9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53.69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16562.259999999998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29</v>
      </c>
      <c r="D29" s="116" t="s">
        <v>126</v>
      </c>
      <c r="E29" s="118">
        <v>24.42</v>
      </c>
      <c r="F29" s="109"/>
      <c r="G29" s="117"/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usuario</cp:lastModifiedBy>
  <cp:lastPrinted>2019-02-01T13:45:23Z</cp:lastPrinted>
  <dcterms:created xsi:type="dcterms:W3CDTF">2008-04-21T18:52:14Z</dcterms:created>
  <dcterms:modified xsi:type="dcterms:W3CDTF">2019-02-01T15:36:47Z</dcterms:modified>
</cp:coreProperties>
</file>