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87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<sst xmlns="http://schemas.openxmlformats.org/spreadsheetml/2006/main" count="141" uniqueCount="134">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</sst>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7" sqref="J7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30">
        <v>43525</v>
      </c>
      <c r="B1" s="131"/>
      <c r="C1" s="132" t="s">
        <v>0</v>
      </c>
      <c r="D1" s="132"/>
      <c r="E1" s="132"/>
      <c r="F1" s="132"/>
      <c r="G1" s="131"/>
      <c r="H1" s="131"/>
    </row>
    <row r="2" spans="1:10" ht="11.25" customHeight="1" x14ac:dyDescent="0.2">
      <c r="A2" s="133" t="s">
        <v>55</v>
      </c>
      <c r="B2" s="133"/>
      <c r="C2" s="133"/>
      <c r="D2" s="133"/>
      <c r="E2" s="133"/>
      <c r="F2" s="131"/>
      <c r="G2" s="131"/>
      <c r="H2" s="131"/>
    </row>
    <row r="3" spans="1:10" ht="11.25" customHeight="1" x14ac:dyDescent="0.2">
      <c r="A3" s="131" t="s">
        <v>56</v>
      </c>
      <c r="B3" s="131"/>
      <c r="C3" s="131"/>
      <c r="D3" s="131"/>
      <c r="E3" s="131"/>
      <c r="F3" s="131"/>
      <c r="G3" s="131"/>
      <c r="H3" s="131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61.75</v>
      </c>
      <c r="G6" s="68">
        <f>(D6*E6)*F6</f>
        <v>1574625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60.5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78.649999999999991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55.5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217.8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452.8519</v>
      </c>
      <c r="F16" s="16">
        <f>A10</f>
        <v>300</v>
      </c>
      <c r="G16" s="9">
        <f>E16*F16</f>
        <v>135855.57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592.9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95.901900000000012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688.80189999999993</v>
      </c>
      <c r="F20" s="61">
        <f>A10*3.3%</f>
        <v>9.9</v>
      </c>
      <c r="G20" s="9">
        <f>E20*10</f>
        <v>6888.0189999999993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111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6.05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20.219100000000001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14.52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155.2739</v>
      </c>
      <c r="F27" s="16">
        <f>A10*A25</f>
        <v>285</v>
      </c>
      <c r="G27" s="9">
        <f>E27*F27</f>
        <v>44253.061499999996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16562.259999999998</v>
      </c>
      <c r="F29" s="16">
        <v>12</v>
      </c>
      <c r="G29" s="9">
        <f>E29*F29</f>
        <v>198747.12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8281.1299999999992</v>
      </c>
      <c r="F30" s="16">
        <v>1</v>
      </c>
      <c r="G30" s="9">
        <f>E30*F30</f>
        <v>8281.1299999999992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16562.259999999998</v>
      </c>
      <c r="F31" s="16">
        <v>1</v>
      </c>
      <c r="G31" s="9">
        <f>E31*F31</f>
        <v>16562.259999999998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100615.7295</v>
      </c>
      <c r="F32" s="16">
        <v>1</v>
      </c>
      <c r="G32" s="9">
        <f>E32*F32</f>
        <v>100615.7295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6019.2</v>
      </c>
      <c r="F34" s="16">
        <v>2</v>
      </c>
      <c r="G34" s="9">
        <f>E34*F34</f>
        <v>12038.4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7523.9999999999991</v>
      </c>
      <c r="F35" s="16">
        <v>1</v>
      </c>
      <c r="G35" s="9">
        <f>E35*F35</f>
        <v>7523.9999999999991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4210.8</v>
      </c>
      <c r="F36" s="16">
        <v>2</v>
      </c>
      <c r="G36" s="9">
        <f>E36*F36</f>
        <v>8421.6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1128.5999999999999</v>
      </c>
      <c r="F38" s="16">
        <v>52</v>
      </c>
      <c r="G38" s="9">
        <f>E38*F38</f>
        <v>58687.199999999997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65.28</v>
      </c>
      <c r="G42" s="21"/>
      <c r="H42" s="7">
        <f>(D42*E42)*F42</f>
        <v>3255840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38.475000000000001</v>
      </c>
      <c r="G43" s="21"/>
      <c r="H43" s="7">
        <f>(D43*E43)*F43</f>
        <v>605981.25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39.704999999999998</v>
      </c>
      <c r="G44" s="21"/>
      <c r="H44" s="7">
        <f>(D44*E44)*F44</f>
        <v>39307.949999999997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23793.15</v>
      </c>
      <c r="G46" s="9">
        <f>D46*F46</f>
        <v>1142071.2000000002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5175906.6660000002</v>
      </c>
      <c r="G50" s="21">
        <f>(F50*3)/100</f>
        <v>155277.19998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3901129.2</v>
      </c>
      <c r="G51" s="21">
        <f>(F51*1)/100</f>
        <v>39011.292000000001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5175906.6660000002</v>
      </c>
      <c r="G52" s="21">
        <f>(F52*1.2)/100</f>
        <v>62110.879992000002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3712075.9279720001</v>
      </c>
      <c r="H55" s="20">
        <f>SUM(H6:H54)</f>
        <v>3901129.2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189053.27202800009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23793.15</v>
      </c>
      <c r="F57" s="1">
        <f>D57*E57</f>
        <v>7137945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7745537.7000000002</v>
      </c>
      <c r="G59" s="32"/>
      <c r="H59" s="110">
        <f>H56</f>
        <v>189053.27202800009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2.4408024252209125E-2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3066786.7279719999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61.489458204952378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7745537.7000000002</v>
      </c>
      <c r="F65" s="92">
        <f>H62</f>
        <v>3066786.7279719999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2" t="s">
        <v>14</v>
      </c>
      <c r="B67" s="123"/>
      <c r="C67" s="124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5" t="s">
        <v>115</v>
      </c>
      <c r="B68" s="126"/>
      <c r="C68" s="127"/>
      <c r="D68" s="26">
        <v>12</v>
      </c>
      <c r="E68" s="77">
        <f>(F59*D68)/100</f>
        <v>929464.52400000009</v>
      </c>
      <c r="F68" s="78">
        <f>H62</f>
        <v>3066786.7279719999</v>
      </c>
      <c r="G68" s="79">
        <f>H63</f>
        <v>49875</v>
      </c>
      <c r="H68" s="56">
        <f>(E68+F68)/G68</f>
        <v>80.125338385403509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workbookViewId="0">
      <selection activeCell="K23" sqref="K23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28"/>
      <c r="G1" s="128"/>
      <c r="H1" s="128"/>
      <c r="I1" s="128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29" t="s">
        <v>79</v>
      </c>
      <c r="G2" s="129"/>
      <c r="H2" s="129" t="s">
        <v>81</v>
      </c>
      <c r="I2" s="129"/>
    </row>
    <row r="3" spans="1:15" x14ac:dyDescent="0.2">
      <c r="A3" s="95" t="s">
        <v>68</v>
      </c>
      <c r="B3" s="95"/>
      <c r="C3" s="95"/>
      <c r="D3" s="112">
        <v>55.5</v>
      </c>
      <c r="E3" s="96"/>
      <c r="F3" s="95">
        <v>1</v>
      </c>
      <c r="G3" s="96">
        <f>F3*D3</f>
        <v>55.5</v>
      </c>
      <c r="H3" s="95">
        <v>2</v>
      </c>
      <c r="I3" s="96">
        <f>H3*D3</f>
        <v>111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1800</v>
      </c>
      <c r="E7" s="7">
        <f t="shared" si="0"/>
        <v>2178</v>
      </c>
      <c r="F7" s="8">
        <v>1</v>
      </c>
      <c r="G7" s="7">
        <f>F7*E7/C7*5</f>
        <v>217.8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250</v>
      </c>
      <c r="E9" s="7">
        <f t="shared" si="0"/>
        <v>302.5</v>
      </c>
      <c r="F9" s="8"/>
      <c r="G9" s="8"/>
      <c r="H9" s="8">
        <v>1</v>
      </c>
      <c r="I9" s="7">
        <f>H9*E9/C9*5</f>
        <v>6.05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2785</v>
      </c>
      <c r="E10" s="7">
        <f t="shared" si="0"/>
        <v>3369.85</v>
      </c>
      <c r="F10" s="8"/>
      <c r="G10" s="8"/>
      <c r="H10" s="8">
        <v>1</v>
      </c>
      <c r="I10" s="7">
        <f>H10*E10/C10*3</f>
        <v>20.219100000000001</v>
      </c>
    </row>
    <row r="11" spans="1:15" x14ac:dyDescent="0.2">
      <c r="A11" s="8" t="s">
        <v>78</v>
      </c>
      <c r="B11" s="8" t="s">
        <v>120</v>
      </c>
      <c r="C11" s="8"/>
      <c r="D11" s="113">
        <v>12</v>
      </c>
      <c r="E11" s="7">
        <f t="shared" si="0"/>
        <v>14.52</v>
      </c>
      <c r="F11" s="8"/>
      <c r="G11" s="8"/>
      <c r="H11" s="8">
        <v>1</v>
      </c>
      <c r="I11" s="7">
        <f>H11*E11</f>
        <v>14.52</v>
      </c>
    </row>
    <row r="12" spans="1:15" x14ac:dyDescent="0.2">
      <c r="A12" s="8" t="s">
        <v>99</v>
      </c>
      <c r="B12" s="8"/>
      <c r="C12" s="8"/>
      <c r="D12" s="113">
        <v>50</v>
      </c>
      <c r="E12" s="7">
        <f t="shared" si="0"/>
        <v>60.5</v>
      </c>
      <c r="F12" s="8">
        <v>1</v>
      </c>
      <c r="G12" s="8">
        <f>E12*F12</f>
        <v>60.5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65</v>
      </c>
      <c r="E13" s="7">
        <f t="shared" si="0"/>
        <v>78.649999999999991</v>
      </c>
      <c r="F13" s="8">
        <v>1</v>
      </c>
      <c r="G13" s="8">
        <f>E13*F13</f>
        <v>78.649999999999991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490</v>
      </c>
      <c r="E14" s="7">
        <f t="shared" si="0"/>
        <v>592.9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3480</v>
      </c>
      <c r="E15" s="7">
        <f t="shared" si="0"/>
        <v>4210.8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37.619999999999997</v>
      </c>
      <c r="E16" s="7">
        <f>D16*C16</f>
        <v>7523.9999999999991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37.619999999999997</v>
      </c>
      <c r="E17" s="7">
        <f>D17*C17</f>
        <v>6019.2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37.619999999999997</v>
      </c>
      <c r="E18" s="103">
        <f>D18*C18</f>
        <v>1128.5999999999999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61.75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38.475000000000001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39.704999999999998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23793.15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65.28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16562.259999999998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2017-04-03T13:56:40Z</cp:lastPrinted>
  <dcterms:created xsi:type="dcterms:W3CDTF">2008-04-21T18:52:14Z</dcterms:created>
  <dcterms:modified xsi:type="dcterms:W3CDTF">2019-03-06T13:01:47Z</dcterms:modified>
</cp:coreProperties>
</file>