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Data\xl16829\Documents\2019\LISTAS DE PRECIOS Y CIRCULARES\03-2019\"/>
    </mc:Choice>
  </mc:AlternateContent>
  <bookViews>
    <workbookView xWindow="0" yWindow="0" windowWidth="24000" windowHeight="9735"/>
  </bookViews>
  <sheets>
    <sheet name="CARB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/>
  <c r="H33" i="1" l="1"/>
  <c r="I33" i="1" s="1"/>
  <c r="L33" i="1" s="1"/>
  <c r="H32" i="1"/>
  <c r="I32" i="1" s="1"/>
  <c r="L32" i="1" s="1"/>
  <c r="E38" i="1"/>
  <c r="H38" i="1" s="1"/>
  <c r="I38" i="1" s="1"/>
  <c r="L38" i="1" s="1"/>
  <c r="E39" i="1"/>
  <c r="H39" i="1" s="1"/>
  <c r="I39" i="1" s="1"/>
  <c r="L39" i="1" s="1"/>
  <c r="E40" i="1"/>
  <c r="H40" i="1" s="1"/>
  <c r="H53" i="1"/>
  <c r="I53" i="1" s="1"/>
  <c r="L53" i="1" s="1"/>
  <c r="E53" i="1"/>
  <c r="E45" i="1"/>
  <c r="H45" i="1" s="1"/>
  <c r="E46" i="1"/>
  <c r="E47" i="1"/>
  <c r="H47" i="1" s="1"/>
  <c r="E48" i="1"/>
  <c r="H48" i="1" s="1"/>
  <c r="I48" i="1" s="1"/>
  <c r="L48" i="1" s="1"/>
  <c r="E49" i="1"/>
  <c r="H49" i="1" s="1"/>
  <c r="E50" i="1"/>
  <c r="H50" i="1" s="1"/>
  <c r="E51" i="1"/>
  <c r="I50" i="1" l="1"/>
  <c r="L50" i="1" s="1"/>
  <c r="H46" i="1"/>
  <c r="I46" i="1" s="1"/>
  <c r="L46" i="1" s="1"/>
  <c r="I49" i="1"/>
  <c r="L49" i="1" s="1"/>
  <c r="I47" i="1"/>
  <c r="L47" i="1" s="1"/>
  <c r="I45" i="1"/>
  <c r="L45" i="1" s="1"/>
  <c r="H51" i="1"/>
  <c r="E44" i="1"/>
  <c r="H42" i="1"/>
  <c r="I42" i="1" s="1"/>
  <c r="L42" i="1" s="1"/>
  <c r="E42" i="1"/>
  <c r="E37" i="1"/>
  <c r="E36" i="1"/>
  <c r="E35" i="1"/>
  <c r="H35" i="1" s="1"/>
  <c r="E34" i="1"/>
  <c r="H34" i="1" s="1"/>
  <c r="E30" i="1"/>
  <c r="E29" i="1"/>
  <c r="E28" i="1"/>
  <c r="E26" i="1"/>
  <c r="H26" i="1" s="1"/>
  <c r="E25" i="1"/>
  <c r="H25" i="1" s="1"/>
  <c r="E24" i="1"/>
  <c r="H24" i="1" s="1"/>
  <c r="E23" i="1"/>
  <c r="H23" i="1" s="1"/>
  <c r="E22" i="1"/>
  <c r="H22" i="1" s="1"/>
  <c r="E20" i="1"/>
  <c r="H20" i="1" s="1"/>
  <c r="E19" i="1"/>
  <c r="E18" i="1"/>
  <c r="E17" i="1"/>
  <c r="E16" i="1"/>
  <c r="E14" i="1"/>
  <c r="E13" i="1"/>
  <c r="E12" i="1"/>
  <c r="E11" i="1"/>
  <c r="H11" i="1" s="1"/>
  <c r="I20" i="1" l="1"/>
  <c r="L20" i="1" s="1"/>
  <c r="I51" i="1"/>
  <c r="L51" i="1" s="1"/>
  <c r="H44" i="1"/>
  <c r="I44" i="1" s="1"/>
  <c r="L44" i="1" s="1"/>
  <c r="I40" i="1"/>
  <c r="L40" i="1" s="1"/>
  <c r="H37" i="1"/>
  <c r="I37" i="1" s="1"/>
  <c r="L37" i="1" s="1"/>
  <c r="H36" i="1"/>
  <c r="I36" i="1" s="1"/>
  <c r="L36" i="1" s="1"/>
  <c r="I35" i="1"/>
  <c r="L35" i="1" s="1"/>
  <c r="H30" i="1"/>
  <c r="I30" i="1" s="1"/>
  <c r="L30" i="1" s="1"/>
  <c r="H29" i="1"/>
  <c r="I29" i="1" s="1"/>
  <c r="L29" i="1" s="1"/>
  <c r="H28" i="1"/>
  <c r="I28" i="1" s="1"/>
  <c r="L28" i="1" s="1"/>
  <c r="H17" i="1"/>
  <c r="I17" i="1" s="1"/>
  <c r="L17" i="1" s="1"/>
  <c r="H16" i="1"/>
  <c r="I16" i="1" s="1"/>
  <c r="L16" i="1" s="1"/>
  <c r="I34" i="1"/>
  <c r="L34" i="1" s="1"/>
  <c r="I22" i="1"/>
  <c r="L22" i="1" s="1"/>
  <c r="I23" i="1"/>
  <c r="L23" i="1" s="1"/>
  <c r="I24" i="1"/>
  <c r="L24" i="1" s="1"/>
  <c r="I25" i="1"/>
  <c r="L25" i="1" s="1"/>
  <c r="I26" i="1"/>
  <c r="L26" i="1" s="1"/>
  <c r="H18" i="1"/>
  <c r="I18" i="1" s="1"/>
  <c r="L18" i="1" s="1"/>
  <c r="H19" i="1"/>
  <c r="I19" i="1" s="1"/>
  <c r="L19" i="1" s="1"/>
  <c r="H12" i="1"/>
  <c r="I12" i="1" s="1"/>
  <c r="L12" i="1" s="1"/>
  <c r="H13" i="1"/>
  <c r="I13" i="1" s="1"/>
  <c r="L13" i="1" s="1"/>
  <c r="H14" i="1"/>
  <c r="I14" i="1" s="1"/>
  <c r="L14" i="1" s="1"/>
  <c r="I11" i="1"/>
  <c r="L11" i="1" s="1"/>
</calcChain>
</file>

<file path=xl/sharedStrings.xml><?xml version="1.0" encoding="utf-8"?>
<sst xmlns="http://schemas.openxmlformats.org/spreadsheetml/2006/main" count="95" uniqueCount="60">
  <si>
    <t>Modelos</t>
  </si>
  <si>
    <t>Precio Público (IVA incluído )</t>
  </si>
  <si>
    <t>Bonificación</t>
  </si>
  <si>
    <t>Impuesto Interno</t>
  </si>
  <si>
    <t>Precio  Público con Bonificación</t>
  </si>
  <si>
    <t>% Descuento Corporativo</t>
  </si>
  <si>
    <t>Descuento Ventas Corporativas</t>
  </si>
  <si>
    <t xml:space="preserve">Precio Ventas Corporativas (IVA INCLUÍDO) </t>
  </si>
  <si>
    <t xml:space="preserve">Flete </t>
  </si>
  <si>
    <t>Precio Ventas Corporativas      ( IVA  incluído )</t>
  </si>
  <si>
    <t>Disponibilidad</t>
  </si>
  <si>
    <t>LÍNEA NUEVO MARCH</t>
  </si>
  <si>
    <t xml:space="preserve"> </t>
  </si>
  <si>
    <t>MARCH ACTIVE PURE DRIVE F2</t>
  </si>
  <si>
    <t>CONSULTAR DISP.</t>
  </si>
  <si>
    <t>MARCH SENSE PURE DRIVE F2</t>
  </si>
  <si>
    <t>MARCH ADVANCE PURE DRIVE F2</t>
  </si>
  <si>
    <t>MARCH ADVANCE MEDIA-TECH AT PURE DRIVE F2</t>
  </si>
  <si>
    <t>LÍNEA VERSA</t>
  </si>
  <si>
    <t>VERSA SENSE MT PURE DRIVE F2</t>
  </si>
  <si>
    <t>VERSA SENSE AT PURE DRIVE</t>
  </si>
  <si>
    <t>VERSA ADVANCE MT PURE DRIVE F2</t>
  </si>
  <si>
    <t>VERSA ADVANCE AT PURE DRIVE F2</t>
  </si>
  <si>
    <t>VERSA EXCLUSIVE AT PURE DRIVE F2</t>
  </si>
  <si>
    <t>LÍNEA NOTE</t>
  </si>
  <si>
    <r>
      <t xml:space="preserve">NOTE SENSE PURE DRIVE </t>
    </r>
    <r>
      <rPr>
        <b/>
        <sz val="10"/>
        <color rgb="FFFF0000"/>
        <rFont val="Calibri"/>
        <family val="2"/>
      </rPr>
      <t xml:space="preserve">  </t>
    </r>
  </si>
  <si>
    <t>NOTE SENSE CVT</t>
  </si>
  <si>
    <t>NOTE ADVANCE CVT</t>
  </si>
  <si>
    <t>NOTE SR CVT</t>
  </si>
  <si>
    <t>NOTE EXCLUSIVE CVT PURE DRIVE</t>
  </si>
  <si>
    <t>Línea NUEVO SENTRA MY 17</t>
  </si>
  <si>
    <t>SENTRA ADVANCE PURE DRIVE</t>
  </si>
  <si>
    <t>SENTRA SR CVT PURE DRIVE</t>
  </si>
  <si>
    <t>SENTRA EXCLUSIVE CVT PURE DRIVE</t>
  </si>
  <si>
    <t>LÍNEA NP 300 FRONTIER</t>
  </si>
  <si>
    <t>NO DISPONIBLE</t>
  </si>
  <si>
    <t>LÍNEA MURANO</t>
  </si>
  <si>
    <t>MURANO EXCLUSIVE CVT *</t>
  </si>
  <si>
    <t>LÍNEA KICKS</t>
  </si>
  <si>
    <t>KICKS SENSE MT F2</t>
  </si>
  <si>
    <t>KICKS EXCLUSIVE CVT BT F2</t>
  </si>
  <si>
    <t>LÍNEA X-TRAIL</t>
  </si>
  <si>
    <t>X-TRAIL EXCLUSIVE CVT</t>
  </si>
  <si>
    <t>* El precio de Murano se informa en u$s, y se tomará al momento de la facturación, el tipo de cambio de Banco Nación vigente al cierre del día anterior de la facturación de las unidades</t>
  </si>
  <si>
    <t>FRONTIER CD XE 2.3 D 4X2 MT</t>
  </si>
  <si>
    <t>FRONTIER CD XE 2.3 D 4X4 MT</t>
  </si>
  <si>
    <t>FRONTIER CD LE 2.3 D 4X2 MT</t>
  </si>
  <si>
    <t>FRONTIER CD LE 2.3 D 4X4 MT</t>
  </si>
  <si>
    <t>FRONTIER CD LE 2.3 D 4X4 AT</t>
  </si>
  <si>
    <t>FRONTIER CD SE 2.3 D 4X2 MT</t>
  </si>
  <si>
    <t>FRONTIER CD SE 2.3 D 4X4 MT</t>
  </si>
  <si>
    <t>KICKS ADVANCE MT F2 (Black)</t>
  </si>
  <si>
    <t>KICKS ADVANCE CVT F2 (Black)</t>
  </si>
  <si>
    <t>KICKS ADVANCE CVT F2 (Orange)</t>
  </si>
  <si>
    <t>KICKS EXCLUSIVE CVT F2 (Black)</t>
  </si>
  <si>
    <t>KICKS EXCLUSIVE CVT F2 (Beige)</t>
  </si>
  <si>
    <t>KICKS EXCLUSIVE CVT F2 (Orange)</t>
  </si>
  <si>
    <t>FRONTIER CD S 2.3 D 4X2 MT</t>
  </si>
  <si>
    <t>FRONTIER CD S 2.3 D 4X4 MT</t>
  </si>
  <si>
    <t>PRECIOS VENTAS CORPORATIVAS  -MARZO 2019 - VIGENCIA DESDE  01-03-2019 - CARBAP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</si>
</sst>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General"/>
    <numFmt numFmtId="165" formatCode="#,##0.00&quot; &quot;;[Red]&quot;-&quot;#,##0.00&quot; &quot;"/>
    <numFmt numFmtId="166" formatCode="&quot; $ &quot;#,##0.00&quot; &quot;;&quot; $ -&quot;#,##0.00&quot; &quot;;&quot; $ -&quot;#&quot; &quot;;@&quot; &quot;"/>
    <numFmt numFmtId="167" formatCode="[$USD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i/>
      <sz val="19"/>
      <color theme="0"/>
      <name val="Calibri"/>
      <family val="2"/>
      <scheme val="minor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C0C0C0"/>
      </patternFill>
    </fill>
    <fill>
      <patternFill patternType="solid">
        <fgColor theme="0" tint="-0.499984740745262"/>
        <bgColor rgb="FF92CDDC"/>
      </patternFill>
    </fill>
    <fill>
      <patternFill patternType="solid">
        <fgColor theme="0" tint="-0.499984740745262"/>
        <bgColor rgb="FFFF0000"/>
      </patternFill>
    </fill>
    <fill>
      <patternFill patternType="solid">
        <fgColor rgb="FF0070C0"/>
        <bgColor rgb="FFFF0000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rgb="FFFFC000"/>
      </patternFill>
    </fill>
    <fill>
      <patternFill patternType="solid">
        <fgColor rgb="FFFF0000"/>
        <bgColor rgb="FF92CDDC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rgb="FFC3D69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00B050"/>
        <bgColor rgb="FFC3D69B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Border="0" applyProtection="0"/>
    <xf numFmtId="166" fontId="4" fillId="0" borderId="0" applyBorder="0" applyProtection="0"/>
    <xf numFmtId="164" fontId="15" fillId="0" borderId="0" applyBorder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164" fontId="8" fillId="13" borderId="10" xfId="3" applyFont="1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2" borderId="12" xfId="0" applyFill="1" applyBorder="1" applyAlignment="1">
      <alignment wrapText="1"/>
    </xf>
    <xf numFmtId="166" fontId="11" fillId="0" borderId="10" xfId="4" applyFont="1" applyFill="1" applyBorder="1" applyAlignment="1">
      <alignment horizontal="center" vertical="center" wrapText="1"/>
    </xf>
    <xf numFmtId="166" fontId="11" fillId="3" borderId="10" xfId="4" applyNumberFormat="1" applyFont="1" applyFill="1" applyBorder="1" applyAlignment="1">
      <alignment horizontal="center" vertical="center" wrapText="1"/>
    </xf>
    <xf numFmtId="166" fontId="11" fillId="3" borderId="10" xfId="4" applyNumberFormat="1" applyFont="1" applyFill="1" applyBorder="1" applyAlignment="1">
      <alignment horizontal="center"/>
    </xf>
    <xf numFmtId="10" fontId="2" fillId="3" borderId="10" xfId="0" applyNumberFormat="1" applyFont="1" applyFill="1" applyBorder="1" applyAlignment="1">
      <alignment horizontal="center" wrapText="1"/>
    </xf>
    <xf numFmtId="166" fontId="11" fillId="0" borderId="10" xfId="4" applyNumberFormat="1" applyFont="1" applyFill="1" applyBorder="1" applyAlignment="1">
      <alignment horizontal="center" vertical="center" wrapText="1"/>
    </xf>
    <xf numFmtId="166" fontId="10" fillId="0" borderId="10" xfId="4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164" fontId="10" fillId="3" borderId="10" xfId="3" applyFont="1" applyFill="1" applyBorder="1" applyAlignment="1"/>
    <xf numFmtId="3" fontId="9" fillId="13" borderId="10" xfId="3" applyNumberFormat="1" applyFont="1" applyFill="1" applyBorder="1" applyAlignment="1">
      <alignment horizontal="center" vertical="center" wrapText="1"/>
    </xf>
    <xf numFmtId="3" fontId="0" fillId="14" borderId="10" xfId="0" applyNumberFormat="1" applyFill="1" applyBorder="1" applyAlignment="1">
      <alignment horizontal="center" vertical="center" wrapText="1"/>
    </xf>
    <xf numFmtId="3" fontId="11" fillId="14" borderId="10" xfId="4" applyNumberFormat="1" applyFont="1" applyFill="1" applyBorder="1" applyAlignment="1">
      <alignment horizontal="center" vertical="center" wrapText="1"/>
    </xf>
    <xf numFmtId="10" fontId="2" fillId="14" borderId="10" xfId="0" applyNumberFormat="1" applyFont="1" applyFill="1" applyBorder="1" applyAlignment="1">
      <alignment horizontal="center" wrapText="1"/>
    </xf>
    <xf numFmtId="166" fontId="11" fillId="14" borderId="10" xfId="4" applyFont="1" applyFill="1" applyBorder="1" applyAlignment="1">
      <alignment horizontal="center" vertical="center" wrapText="1"/>
    </xf>
    <xf numFmtId="166" fontId="10" fillId="14" borderId="10" xfId="4" applyFont="1" applyFill="1" applyBorder="1" applyAlignment="1">
      <alignment horizontal="center" vertical="center" wrapText="1"/>
    </xf>
    <xf numFmtId="0" fontId="0" fillId="14" borderId="10" xfId="0" applyFont="1" applyFill="1" applyBorder="1" applyAlignment="1">
      <alignment horizontal="center" vertical="center" wrapText="1"/>
    </xf>
    <xf numFmtId="164" fontId="11" fillId="0" borderId="10" xfId="3" applyFont="1" applyFill="1" applyBorder="1" applyAlignment="1"/>
    <xf numFmtId="164" fontId="11" fillId="3" borderId="10" xfId="3" applyFont="1" applyFill="1" applyBorder="1" applyAlignment="1"/>
    <xf numFmtId="0" fontId="13" fillId="0" borderId="10" xfId="0" applyFont="1" applyBorder="1" applyAlignment="1">
      <alignment horizontal="center"/>
    </xf>
    <xf numFmtId="166" fontId="11" fillId="3" borderId="10" xfId="4" applyFont="1" applyFill="1" applyBorder="1" applyAlignment="1">
      <alignment horizontal="center" vertical="center" wrapText="1"/>
    </xf>
    <xf numFmtId="0" fontId="14" fillId="0" borderId="10" xfId="0" applyFont="1" applyFill="1" applyBorder="1"/>
    <xf numFmtId="166" fontId="10" fillId="3" borderId="10" xfId="4" applyFont="1" applyFill="1" applyBorder="1" applyAlignment="1">
      <alignment horizontal="center" vertical="center" wrapText="1"/>
    </xf>
    <xf numFmtId="164" fontId="8" fillId="13" borderId="10" xfId="5" applyFont="1" applyFill="1" applyBorder="1" applyAlignment="1">
      <alignment horizontal="center" vertical="center" wrapText="1"/>
    </xf>
    <xf numFmtId="164" fontId="16" fillId="15" borderId="10" xfId="5" applyFont="1" applyFill="1" applyBorder="1" applyAlignment="1">
      <alignment horizontal="left" vertical="center" wrapText="1"/>
    </xf>
    <xf numFmtId="166" fontId="10" fillId="3" borderId="10" xfId="4" applyNumberFormat="1" applyFont="1" applyFill="1" applyBorder="1" applyAlignment="1">
      <alignment horizontal="center" vertical="center" wrapText="1"/>
    </xf>
    <xf numFmtId="164" fontId="14" fillId="0" borderId="10" xfId="5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/>
    </xf>
    <xf numFmtId="164" fontId="9" fillId="13" borderId="10" xfId="5" applyFont="1" applyFill="1" applyBorder="1" applyAlignment="1">
      <alignment horizontal="center" vertical="center" wrapText="1"/>
    </xf>
    <xf numFmtId="164" fontId="14" fillId="16" borderId="10" xfId="5" applyFont="1" applyFill="1" applyBorder="1" applyAlignment="1">
      <alignment horizontal="left" vertical="center" wrapText="1"/>
    </xf>
    <xf numFmtId="167" fontId="16" fillId="17" borderId="10" xfId="4" applyNumberFormat="1" applyFont="1" applyFill="1" applyBorder="1" applyAlignment="1">
      <alignment horizontal="center" vertical="center" wrapText="1"/>
    </xf>
    <xf numFmtId="167" fontId="11" fillId="17" borderId="10" xfId="4" applyNumberFormat="1" applyFont="1" applyFill="1" applyBorder="1" applyAlignment="1">
      <alignment horizontal="center" vertical="center" wrapText="1"/>
    </xf>
    <xf numFmtId="167" fontId="14" fillId="17" borderId="10" xfId="0" applyNumberFormat="1" applyFont="1" applyFill="1" applyBorder="1" applyAlignment="1">
      <alignment horizontal="center"/>
    </xf>
    <xf numFmtId="167" fontId="0" fillId="18" borderId="12" xfId="0" applyNumberFormat="1" applyFill="1" applyBorder="1" applyAlignment="1">
      <alignment wrapText="1"/>
    </xf>
    <xf numFmtId="10" fontId="2" fillId="17" borderId="10" xfId="0" applyNumberFormat="1" applyFont="1" applyFill="1" applyBorder="1" applyAlignment="1">
      <alignment horizontal="center" wrapText="1"/>
    </xf>
    <xf numFmtId="167" fontId="10" fillId="17" borderId="10" xfId="4" applyNumberFormat="1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/>
    </xf>
    <xf numFmtId="3" fontId="0" fillId="14" borderId="10" xfId="0" applyNumberFormat="1" applyFill="1" applyBorder="1"/>
    <xf numFmtId="0" fontId="0" fillId="14" borderId="10" xfId="0" applyFill="1" applyBorder="1"/>
    <xf numFmtId="0" fontId="1" fillId="14" borderId="10" xfId="0" applyFont="1" applyFill="1" applyBorder="1"/>
    <xf numFmtId="0" fontId="0" fillId="14" borderId="10" xfId="0" applyFill="1" applyBorder="1" applyAlignment="1">
      <alignment horizontal="center"/>
    </xf>
    <xf numFmtId="0" fontId="0" fillId="18" borderId="12" xfId="0" applyFill="1" applyBorder="1" applyAlignment="1">
      <alignment wrapText="1"/>
    </xf>
    <xf numFmtId="0" fontId="0" fillId="12" borderId="9" xfId="0" applyFill="1" applyBorder="1" applyAlignment="1">
      <alignment wrapText="1"/>
    </xf>
    <xf numFmtId="166" fontId="11" fillId="3" borderId="10" xfId="2" applyNumberFormat="1" applyFont="1" applyFill="1" applyBorder="1" applyAlignment="1">
      <alignment horizontal="center"/>
    </xf>
    <xf numFmtId="0" fontId="0" fillId="12" borderId="10" xfId="0" applyFill="1" applyBorder="1" applyAlignment="1">
      <alignment wrapText="1"/>
    </xf>
    <xf numFmtId="166" fontId="16" fillId="0" borderId="10" xfId="4" applyFont="1" applyFill="1" applyBorder="1" applyAlignment="1">
      <alignment horizontal="center" vertical="center" wrapText="1"/>
    </xf>
    <xf numFmtId="166" fontId="18" fillId="0" borderId="10" xfId="4" applyFont="1" applyFill="1" applyBorder="1" applyAlignment="1">
      <alignment horizontal="center" vertical="center" wrapText="1"/>
    </xf>
    <xf numFmtId="166" fontId="18" fillId="0" borderId="10" xfId="4" applyFont="1" applyFill="1" applyBorder="1" applyAlignment="1">
      <alignment horizontal="center" vertical="center" wrapText="1"/>
    </xf>
    <xf numFmtId="166" fontId="18" fillId="0" borderId="10" xfId="4" applyFont="1" applyFill="1" applyBorder="1" applyAlignment="1">
      <alignment horizontal="center" vertical="center" wrapText="1"/>
    </xf>
    <xf numFmtId="0" fontId="0" fillId="0" borderId="0" xfId="0"/>
    <xf numFmtId="166" fontId="18" fillId="0" borderId="10" xfId="4" applyFont="1" applyFill="1" applyBorder="1" applyAlignment="1">
      <alignment horizontal="center" vertical="center" wrapText="1"/>
    </xf>
    <xf numFmtId="164" fontId="11" fillId="0" borderId="10" xfId="3" applyFont="1" applyFill="1" applyBorder="1" applyAlignment="1"/>
    <xf numFmtId="0" fontId="0" fillId="12" borderId="12" xfId="0" applyFill="1" applyBorder="1" applyAlignment="1">
      <alignment wrapText="1"/>
    </xf>
    <xf numFmtId="166" fontId="11" fillId="0" borderId="10" xfId="4" applyFont="1" applyFill="1" applyBorder="1" applyAlignment="1">
      <alignment horizontal="center" vertical="center" wrapText="1"/>
    </xf>
    <xf numFmtId="166" fontId="11" fillId="3" borderId="10" xfId="4" applyNumberFormat="1" applyFont="1" applyFill="1" applyBorder="1" applyAlignment="1">
      <alignment horizontal="center" vertical="center" wrapText="1"/>
    </xf>
    <xf numFmtId="166" fontId="11" fillId="3" borderId="10" xfId="4" applyNumberFormat="1" applyFont="1" applyFill="1" applyBorder="1" applyAlignment="1">
      <alignment horizontal="center"/>
    </xf>
    <xf numFmtId="10" fontId="2" fillId="3" borderId="10" xfId="0" applyNumberFormat="1" applyFont="1" applyFill="1" applyBorder="1" applyAlignment="1">
      <alignment horizontal="center" wrapText="1"/>
    </xf>
    <xf numFmtId="166" fontId="11" fillId="0" borderId="10" xfId="4" applyNumberFormat="1" applyFont="1" applyFill="1" applyBorder="1" applyAlignment="1">
      <alignment horizontal="center" vertical="center" wrapText="1"/>
    </xf>
    <xf numFmtId="166" fontId="10" fillId="0" borderId="10" xfId="4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166" fontId="10" fillId="3" borderId="10" xfId="4" applyNumberFormat="1" applyFont="1" applyFill="1" applyBorder="1" applyAlignment="1">
      <alignment horizontal="center" vertical="center" wrapText="1"/>
    </xf>
    <xf numFmtId="0" fontId="0" fillId="14" borderId="10" xfId="0" applyFill="1" applyBorder="1"/>
    <xf numFmtId="166" fontId="18" fillId="0" borderId="10" xfId="4" applyFont="1" applyFill="1" applyBorder="1" applyAlignment="1">
      <alignment horizontal="center" vertical="center" wrapText="1"/>
    </xf>
    <xf numFmtId="166" fontId="18" fillId="0" borderId="10" xfId="4" applyFont="1" applyFill="1" applyBorder="1" applyAlignment="1">
      <alignment horizontal="center" vertical="center" wrapText="1"/>
    </xf>
    <xf numFmtId="166" fontId="11" fillId="3" borderId="10" xfId="4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6" fontId="19" fillId="0" borderId="9" xfId="4" applyFont="1" applyFill="1" applyBorder="1" applyAlignment="1">
      <alignment horizontal="center" vertical="center" wrapText="1"/>
    </xf>
    <xf numFmtId="166" fontId="16" fillId="0" borderId="9" xfId="4" applyFont="1" applyFill="1" applyBorder="1" applyAlignment="1">
      <alignment horizontal="center" vertical="center" wrapText="1"/>
    </xf>
    <xf numFmtId="166" fontId="11" fillId="3" borderId="9" xfId="4" applyNumberFormat="1" applyFont="1" applyFill="1" applyBorder="1" applyAlignment="1">
      <alignment horizontal="center" vertical="center" wrapText="1"/>
    </xf>
    <xf numFmtId="166" fontId="11" fillId="3" borderId="9" xfId="4" applyNumberFormat="1" applyFont="1" applyFill="1" applyBorder="1" applyAlignment="1">
      <alignment horizontal="center"/>
    </xf>
    <xf numFmtId="10" fontId="2" fillId="3" borderId="9" xfId="0" applyNumberFormat="1" applyFont="1" applyFill="1" applyBorder="1" applyAlignment="1">
      <alignment horizontal="center" wrapText="1"/>
    </xf>
    <xf numFmtId="166" fontId="11" fillId="0" borderId="9" xfId="4" applyFont="1" applyFill="1" applyBorder="1" applyAlignment="1">
      <alignment horizontal="center" vertical="center" wrapText="1"/>
    </xf>
    <xf numFmtId="166" fontId="11" fillId="0" borderId="9" xfId="4" applyNumberFormat="1" applyFont="1" applyFill="1" applyBorder="1" applyAlignment="1">
      <alignment horizontal="center" vertical="center" wrapText="1"/>
    </xf>
    <xf numFmtId="166" fontId="10" fillId="0" borderId="9" xfId="4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0" fillId="18" borderId="10" xfId="0" applyFont="1" applyFill="1" applyBorder="1" applyAlignment="1">
      <alignment horizontal="center" vertical="center" wrapText="1"/>
    </xf>
    <xf numFmtId="164" fontId="10" fillId="3" borderId="9" xfId="3" applyFont="1" applyFill="1" applyBorder="1" applyAlignment="1">
      <alignment horizontal="left"/>
    </xf>
    <xf numFmtId="164" fontId="8" fillId="13" borderId="13" xfId="3" applyFont="1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17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19" borderId="10" xfId="0" applyFill="1" applyBorder="1" applyAlignment="1">
      <alignment wrapText="1"/>
    </xf>
    <xf numFmtId="165" fontId="6" fillId="7" borderId="11" xfId="3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5" fillId="2" borderId="1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6" fillId="4" borderId="15" xfId="3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6" fillId="4" borderId="18" xfId="3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5" borderId="17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5" borderId="10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6" fillId="6" borderId="10" xfId="3" applyNumberFormat="1" applyFont="1" applyFill="1" applyBorder="1" applyAlignment="1">
      <alignment horizontal="center" vertical="center" wrapText="1"/>
    </xf>
    <xf numFmtId="165" fontId="6" fillId="8" borderId="10" xfId="3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6" fillId="9" borderId="10" xfId="1" applyNumberFormat="1" applyFont="1" applyFill="1" applyBorder="1" applyAlignment="1">
      <alignment horizontal="center" vertical="center" wrapText="1"/>
    </xf>
    <xf numFmtId="0" fontId="6" fillId="10" borderId="10" xfId="1" applyNumberFormat="1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</cellXfs>
  <cellStyles count="8">
    <cellStyle name="Excel Built-in Currency" xfId="4"/>
    <cellStyle name="Excel Built-in Normal" xfId="3"/>
    <cellStyle name="Millares" xfId="1" builtinId="3"/>
    <cellStyle name="Millares 2" xfId="6"/>
    <cellStyle name="Moneda" xfId="2" builtinId="4"/>
    <cellStyle name="Moneda 2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6"/>
  <sheetViews>
    <sheetView tabSelected="1" workbookViewId="0">
      <pane ySplit="9" topLeftCell="A10" activePane="bottomLeft" state="frozen"/>
      <selection pane="bottomLeft" activeCell="G53" sqref="G53"/>
    </sheetView>
  </sheetViews>
  <sheetFormatPr baseColWidth="10" defaultRowHeight="15" x14ac:dyDescent="0.25"/>
  <cols>
    <col min="1" max="1" width="39.85546875" bestFit="1" customWidth="1"/>
    <col min="2" max="2" width="13.85546875" customWidth="1"/>
    <col min="3" max="3" width="14" customWidth="1"/>
    <col min="4" max="4" width="13.5703125" customWidth="1"/>
    <col min="5" max="5" width="16.28515625" customWidth="1"/>
    <col min="6" max="6" width="1.140625" customWidth="1"/>
    <col min="7" max="7" width="14.85546875" customWidth="1"/>
    <col min="8" max="8" width="14.28515625" customWidth="1"/>
    <col min="9" max="9" width="14.85546875" customWidth="1"/>
    <col min="10" max="10" width="12.85546875" customWidth="1"/>
    <col min="12" max="12" width="14.28515625" customWidth="1"/>
    <col min="13" max="13" width="20" customWidth="1"/>
  </cols>
  <sheetData>
    <row r="1" spans="1:23" s="5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52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52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91" t="s">
        <v>59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thickBot="1" x14ac:dyDescent="0.3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00" t="s">
        <v>0</v>
      </c>
      <c r="B8" s="102" t="s">
        <v>1</v>
      </c>
      <c r="C8" s="104" t="s">
        <v>2</v>
      </c>
      <c r="D8" s="106" t="s">
        <v>3</v>
      </c>
      <c r="E8" s="108" t="s">
        <v>4</v>
      </c>
      <c r="F8" s="87"/>
      <c r="G8" s="109" t="s">
        <v>5</v>
      </c>
      <c r="H8" s="111" t="s">
        <v>6</v>
      </c>
      <c r="I8" s="111" t="s">
        <v>7</v>
      </c>
      <c r="J8" s="112" t="s">
        <v>3</v>
      </c>
      <c r="K8" s="112" t="s">
        <v>8</v>
      </c>
      <c r="L8" s="111" t="s">
        <v>9</v>
      </c>
      <c r="M8" s="114" t="s">
        <v>10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8.5" customHeight="1" thickBot="1" x14ac:dyDescent="0.3">
      <c r="A9" s="101"/>
      <c r="B9" s="103"/>
      <c r="C9" s="105"/>
      <c r="D9" s="107"/>
      <c r="E9" s="107"/>
      <c r="F9" s="88"/>
      <c r="G9" s="110"/>
      <c r="H9" s="107"/>
      <c r="I9" s="107"/>
      <c r="J9" s="113"/>
      <c r="K9" s="107"/>
      <c r="L9" s="107"/>
      <c r="M9" s="115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thickBot="1" x14ac:dyDescent="0.3">
      <c r="A10" s="82" t="s">
        <v>11</v>
      </c>
      <c r="B10" s="83"/>
      <c r="C10" s="84"/>
      <c r="D10" s="85"/>
      <c r="E10" s="85"/>
      <c r="F10" s="80"/>
      <c r="G10" s="86"/>
      <c r="H10" s="85" t="s">
        <v>12</v>
      </c>
      <c r="I10" s="85"/>
      <c r="J10" s="85"/>
      <c r="K10" s="85"/>
      <c r="L10" s="85"/>
      <c r="M10" s="85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81" t="s">
        <v>13</v>
      </c>
      <c r="B11" s="71">
        <v>455800</v>
      </c>
      <c r="C11" s="72">
        <v>-20000</v>
      </c>
      <c r="D11" s="73">
        <v>0</v>
      </c>
      <c r="E11" s="74">
        <f>SUM(B11:D11)</f>
        <v>435800</v>
      </c>
      <c r="F11" s="4"/>
      <c r="G11" s="75">
        <v>-0.1</v>
      </c>
      <c r="H11" s="76">
        <f>+E11*G11</f>
        <v>-43580</v>
      </c>
      <c r="I11" s="76">
        <f>E11+H11</f>
        <v>392220</v>
      </c>
      <c r="J11" s="77">
        <v>0</v>
      </c>
      <c r="K11" s="76">
        <v>3250</v>
      </c>
      <c r="L11" s="78">
        <f>+I11+K11</f>
        <v>395470</v>
      </c>
      <c r="M11" s="79" t="s">
        <v>14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2" t="s">
        <v>15</v>
      </c>
      <c r="B12" s="49">
        <v>502900</v>
      </c>
      <c r="C12" s="48">
        <v>-20000</v>
      </c>
      <c r="D12" s="6">
        <v>0</v>
      </c>
      <c r="E12" s="7">
        <f>SUM(B12:D12)</f>
        <v>482900</v>
      </c>
      <c r="F12" s="4"/>
      <c r="G12" s="59">
        <v>-0.1</v>
      </c>
      <c r="H12" s="5">
        <f t="shared" ref="H12:H51" si="0">+E12*G12</f>
        <v>-48290</v>
      </c>
      <c r="I12" s="5">
        <f t="shared" ref="I12:I14" si="1">E12+H12</f>
        <v>434610</v>
      </c>
      <c r="J12" s="9">
        <v>0</v>
      </c>
      <c r="K12" s="5">
        <v>3250</v>
      </c>
      <c r="L12" s="10">
        <f t="shared" ref="L12:L14" si="2">+I12+K12</f>
        <v>437860</v>
      </c>
      <c r="M12" s="68" t="s">
        <v>14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2" t="s">
        <v>16</v>
      </c>
      <c r="B13" s="49">
        <v>528100</v>
      </c>
      <c r="C13" s="48">
        <v>-40000</v>
      </c>
      <c r="D13" s="6">
        <v>0</v>
      </c>
      <c r="E13" s="7">
        <f t="shared" ref="E13:E14" si="3">SUM(B13:D13)</f>
        <v>488100</v>
      </c>
      <c r="F13" s="4"/>
      <c r="G13" s="59">
        <v>-0.1</v>
      </c>
      <c r="H13" s="5">
        <f t="shared" si="0"/>
        <v>-48810</v>
      </c>
      <c r="I13" s="5">
        <f t="shared" si="1"/>
        <v>439290</v>
      </c>
      <c r="J13" s="9">
        <v>0</v>
      </c>
      <c r="K13" s="5">
        <v>3250</v>
      </c>
      <c r="L13" s="10">
        <f t="shared" si="2"/>
        <v>442540</v>
      </c>
      <c r="M13" s="11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2" t="s">
        <v>17</v>
      </c>
      <c r="B14" s="49">
        <v>606100</v>
      </c>
      <c r="C14" s="48">
        <v>-40000</v>
      </c>
      <c r="D14" s="6">
        <v>0</v>
      </c>
      <c r="E14" s="7">
        <f t="shared" si="3"/>
        <v>566100</v>
      </c>
      <c r="F14" s="4"/>
      <c r="G14" s="59">
        <v>-0.1</v>
      </c>
      <c r="H14" s="5">
        <f t="shared" si="0"/>
        <v>-56610</v>
      </c>
      <c r="I14" s="5">
        <f t="shared" si="1"/>
        <v>509490</v>
      </c>
      <c r="J14" s="9">
        <v>0</v>
      </c>
      <c r="K14" s="5">
        <v>3250</v>
      </c>
      <c r="L14" s="10">
        <f t="shared" si="2"/>
        <v>512740</v>
      </c>
      <c r="M14" s="11" t="s">
        <v>14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2" t="s">
        <v>18</v>
      </c>
      <c r="B15" s="13"/>
      <c r="C15" s="14"/>
      <c r="D15" s="14"/>
      <c r="E15" s="15"/>
      <c r="F15" s="4"/>
      <c r="G15" s="16"/>
      <c r="H15" s="17"/>
      <c r="I15" s="17"/>
      <c r="J15" s="17"/>
      <c r="K15" s="17"/>
      <c r="L15" s="18"/>
      <c r="M15" s="19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20" t="s">
        <v>19</v>
      </c>
      <c r="B16" s="50">
        <v>507500</v>
      </c>
      <c r="C16" s="5">
        <v>0</v>
      </c>
      <c r="D16" s="6">
        <v>0</v>
      </c>
      <c r="E16" s="7">
        <f>SUM(B16:D16)</f>
        <v>507500</v>
      </c>
      <c r="F16" s="4"/>
      <c r="G16" s="8">
        <v>-0.1</v>
      </c>
      <c r="H16" s="5">
        <f t="shared" si="0"/>
        <v>-50750</v>
      </c>
      <c r="I16" s="5">
        <f>E16+H16</f>
        <v>456750</v>
      </c>
      <c r="J16" s="9">
        <v>0</v>
      </c>
      <c r="K16" s="5">
        <v>3402.5</v>
      </c>
      <c r="L16" s="10">
        <f>+I16+K16</f>
        <v>460152.5</v>
      </c>
      <c r="M16" s="68" t="s">
        <v>14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20" t="s">
        <v>20</v>
      </c>
      <c r="B17" s="50">
        <v>529500</v>
      </c>
      <c r="C17" s="5">
        <v>0</v>
      </c>
      <c r="D17" s="6">
        <v>0</v>
      </c>
      <c r="E17" s="7">
        <f>SUM(B17:D17)</f>
        <v>529500</v>
      </c>
      <c r="F17" s="4"/>
      <c r="G17" s="59">
        <v>-0.1</v>
      </c>
      <c r="H17" s="5">
        <f t="shared" si="0"/>
        <v>-52950</v>
      </c>
      <c r="I17" s="5">
        <f t="shared" ref="I17:I20" si="4">E17+H17</f>
        <v>476550</v>
      </c>
      <c r="J17" s="9">
        <v>0</v>
      </c>
      <c r="K17" s="5">
        <v>3402.5</v>
      </c>
      <c r="L17" s="10">
        <f>+I17+K17</f>
        <v>479952.5</v>
      </c>
      <c r="M17" s="68" t="s">
        <v>14</v>
      </c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20" t="s">
        <v>21</v>
      </c>
      <c r="B18" s="50">
        <v>552600</v>
      </c>
      <c r="C18" s="5">
        <v>0</v>
      </c>
      <c r="D18" s="6">
        <v>0</v>
      </c>
      <c r="E18" s="7">
        <f>SUM(B18:D18)</f>
        <v>552600</v>
      </c>
      <c r="F18" s="4"/>
      <c r="G18" s="59">
        <v>-0.1</v>
      </c>
      <c r="H18" s="5">
        <f t="shared" si="0"/>
        <v>-55260</v>
      </c>
      <c r="I18" s="5">
        <f t="shared" si="4"/>
        <v>497340</v>
      </c>
      <c r="J18" s="9">
        <v>0</v>
      </c>
      <c r="K18" s="5">
        <v>3402.5</v>
      </c>
      <c r="L18" s="10">
        <f t="shared" ref="L18:L20" si="5">+I18+K18</f>
        <v>500742.5</v>
      </c>
      <c r="M18" s="11" t="s">
        <v>14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20" t="s">
        <v>22</v>
      </c>
      <c r="B19" s="50">
        <v>605400</v>
      </c>
      <c r="C19" s="5">
        <v>0</v>
      </c>
      <c r="D19" s="6">
        <v>0</v>
      </c>
      <c r="E19" s="7">
        <f>SUM(B19:D19)</f>
        <v>605400</v>
      </c>
      <c r="F19" s="4"/>
      <c r="G19" s="59">
        <v>-0.1</v>
      </c>
      <c r="H19" s="5">
        <f t="shared" si="0"/>
        <v>-60540</v>
      </c>
      <c r="I19" s="5">
        <f t="shared" si="4"/>
        <v>544860</v>
      </c>
      <c r="J19" s="9">
        <v>0</v>
      </c>
      <c r="K19" s="5">
        <v>3402.5</v>
      </c>
      <c r="L19" s="10">
        <f t="shared" si="5"/>
        <v>548262.5</v>
      </c>
      <c r="M19" s="11" t="s">
        <v>14</v>
      </c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20" t="s">
        <v>23</v>
      </c>
      <c r="B20" s="50">
        <v>624400</v>
      </c>
      <c r="C20" s="5">
        <v>0</v>
      </c>
      <c r="D20" s="6">
        <v>0</v>
      </c>
      <c r="E20" s="7">
        <f>SUM(B20:D20)</f>
        <v>624400</v>
      </c>
      <c r="F20" s="4"/>
      <c r="G20" s="59">
        <v>-0.1</v>
      </c>
      <c r="H20" s="5">
        <f t="shared" si="0"/>
        <v>-62440</v>
      </c>
      <c r="I20" s="5">
        <f t="shared" si="4"/>
        <v>561960</v>
      </c>
      <c r="J20" s="9">
        <v>0</v>
      </c>
      <c r="K20" s="5">
        <v>3402.5</v>
      </c>
      <c r="L20" s="10">
        <f t="shared" si="5"/>
        <v>565362.5</v>
      </c>
      <c r="M20" s="68" t="s">
        <v>14</v>
      </c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24</v>
      </c>
      <c r="B21" s="13"/>
      <c r="C21" s="14"/>
      <c r="D21" s="14"/>
      <c r="E21" s="15"/>
      <c r="F21" s="4"/>
      <c r="G21" s="16"/>
      <c r="H21" s="17"/>
      <c r="I21" s="17"/>
      <c r="J21" s="17"/>
      <c r="K21" s="17"/>
      <c r="L21" s="18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21" t="s">
        <v>25</v>
      </c>
      <c r="B22" s="51">
        <v>544000</v>
      </c>
      <c r="C22" s="6">
        <v>0</v>
      </c>
      <c r="D22" s="6">
        <v>0</v>
      </c>
      <c r="E22" s="7">
        <f>SUM(B22:D22)</f>
        <v>544000</v>
      </c>
      <c r="F22" s="4"/>
      <c r="G22" s="8">
        <v>-0.1</v>
      </c>
      <c r="H22" s="5">
        <f t="shared" si="0"/>
        <v>-54400</v>
      </c>
      <c r="I22" s="5">
        <f>E22+H22</f>
        <v>489600</v>
      </c>
      <c r="J22" s="9">
        <v>0</v>
      </c>
      <c r="K22" s="5">
        <v>3442</v>
      </c>
      <c r="L22" s="10">
        <f>+I22+K22</f>
        <v>493042</v>
      </c>
      <c r="M22" s="30" t="s">
        <v>35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21" t="s">
        <v>26</v>
      </c>
      <c r="B23" s="51">
        <v>563300</v>
      </c>
      <c r="C23" s="6">
        <v>0</v>
      </c>
      <c r="D23" s="6">
        <v>0</v>
      </c>
      <c r="E23" s="7">
        <f>SUM(B23:D23)</f>
        <v>563300</v>
      </c>
      <c r="F23" s="4"/>
      <c r="G23" s="59">
        <v>-0.1</v>
      </c>
      <c r="H23" s="5">
        <f t="shared" si="0"/>
        <v>-56330</v>
      </c>
      <c r="I23" s="5">
        <f>E23+H23</f>
        <v>506970</v>
      </c>
      <c r="J23" s="9">
        <v>0</v>
      </c>
      <c r="K23" s="5">
        <v>3442</v>
      </c>
      <c r="L23" s="10">
        <f>+I23+K23</f>
        <v>510412</v>
      </c>
      <c r="M23" s="69" t="s">
        <v>14</v>
      </c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24" t="s">
        <v>27</v>
      </c>
      <c r="B24" s="51">
        <v>607000</v>
      </c>
      <c r="C24" s="6">
        <v>0</v>
      </c>
      <c r="D24" s="6">
        <v>0</v>
      </c>
      <c r="E24" s="7">
        <f t="shared" ref="E24:E25" si="6">SUM(B24:D24)</f>
        <v>607000</v>
      </c>
      <c r="F24" s="4"/>
      <c r="G24" s="59">
        <v>-0.1</v>
      </c>
      <c r="H24" s="5">
        <f t="shared" si="0"/>
        <v>-60700</v>
      </c>
      <c r="I24" s="5">
        <f t="shared" ref="I24:I25" si="7">E24+H24</f>
        <v>546300</v>
      </c>
      <c r="J24" s="9">
        <v>0</v>
      </c>
      <c r="K24" s="5">
        <v>3442</v>
      </c>
      <c r="L24" s="10">
        <f t="shared" ref="L24:L25" si="8">+I24+K24</f>
        <v>549742</v>
      </c>
      <c r="M24" s="22" t="s">
        <v>14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20" t="s">
        <v>29</v>
      </c>
      <c r="B25" s="51">
        <v>670900</v>
      </c>
      <c r="C25" s="5">
        <v>-50000</v>
      </c>
      <c r="D25" s="6">
        <v>0</v>
      </c>
      <c r="E25" s="7">
        <f t="shared" si="6"/>
        <v>620900</v>
      </c>
      <c r="F25" s="4"/>
      <c r="G25" s="59">
        <v>-0.1</v>
      </c>
      <c r="H25" s="5">
        <f t="shared" si="0"/>
        <v>-62090</v>
      </c>
      <c r="I25" s="5">
        <f t="shared" si="7"/>
        <v>558810</v>
      </c>
      <c r="J25" s="9">
        <v>0</v>
      </c>
      <c r="K25" s="5">
        <v>3442</v>
      </c>
      <c r="L25" s="10">
        <f t="shared" si="8"/>
        <v>562252</v>
      </c>
      <c r="M25" s="22" t="s">
        <v>14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20" t="s">
        <v>28</v>
      </c>
      <c r="B26" s="51">
        <v>692000</v>
      </c>
      <c r="C26" s="5">
        <v>-50000</v>
      </c>
      <c r="D26" s="6">
        <v>0</v>
      </c>
      <c r="E26" s="7">
        <f>SUM(B26:D26)</f>
        <v>642000</v>
      </c>
      <c r="F26" s="4"/>
      <c r="G26" s="59">
        <v>-0.1</v>
      </c>
      <c r="H26" s="5">
        <f t="shared" si="0"/>
        <v>-64200</v>
      </c>
      <c r="I26" s="5">
        <f>E26+H26</f>
        <v>577800</v>
      </c>
      <c r="J26" s="9">
        <v>0</v>
      </c>
      <c r="K26" s="5">
        <v>3442</v>
      </c>
      <c r="L26" s="10">
        <f>+I26+K26</f>
        <v>581242</v>
      </c>
      <c r="M26" s="22" t="s">
        <v>14</v>
      </c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2" t="s">
        <v>30</v>
      </c>
      <c r="B27" s="13"/>
      <c r="C27" s="14"/>
      <c r="D27" s="14"/>
      <c r="E27" s="15"/>
      <c r="F27" s="4"/>
      <c r="G27" s="16"/>
      <c r="H27" s="17"/>
      <c r="I27" s="17"/>
      <c r="J27" s="17"/>
      <c r="K27" s="17"/>
      <c r="L27" s="18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24" t="s">
        <v>31</v>
      </c>
      <c r="B28" s="53">
        <v>724200</v>
      </c>
      <c r="C28" s="6">
        <v>0</v>
      </c>
      <c r="D28" s="6">
        <v>0</v>
      </c>
      <c r="E28" s="7">
        <f>SUM(B28:D28)</f>
        <v>724200</v>
      </c>
      <c r="F28" s="4"/>
      <c r="G28" s="8">
        <v>-0.2</v>
      </c>
      <c r="H28" s="5">
        <f t="shared" si="0"/>
        <v>-144840</v>
      </c>
      <c r="I28" s="23">
        <f>+E28+H28</f>
        <v>579360</v>
      </c>
      <c r="J28" s="23">
        <v>0</v>
      </c>
      <c r="K28" s="5">
        <v>4568.5</v>
      </c>
      <c r="L28" s="25">
        <f>+I28+J28+K28</f>
        <v>583928.5</v>
      </c>
      <c r="M28" s="22" t="s">
        <v>14</v>
      </c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21" t="s">
        <v>32</v>
      </c>
      <c r="B29" s="53">
        <v>828500</v>
      </c>
      <c r="C29" s="6">
        <v>0</v>
      </c>
      <c r="D29" s="6">
        <v>0</v>
      </c>
      <c r="E29" s="7">
        <f>SUM(B29:D29)</f>
        <v>828500</v>
      </c>
      <c r="F29" s="4"/>
      <c r="G29" s="8">
        <v>-0.2</v>
      </c>
      <c r="H29" s="5">
        <f t="shared" si="0"/>
        <v>-165700</v>
      </c>
      <c r="I29" s="5">
        <f>E29+H29</f>
        <v>662800</v>
      </c>
      <c r="J29" s="9">
        <v>0</v>
      </c>
      <c r="K29" s="5">
        <v>4568.5</v>
      </c>
      <c r="L29" s="10">
        <f t="shared" ref="L29:L40" si="9">+I29+K29</f>
        <v>667368.5</v>
      </c>
      <c r="M29" s="22" t="s">
        <v>14</v>
      </c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21" t="s">
        <v>33</v>
      </c>
      <c r="B30" s="53">
        <v>925700</v>
      </c>
      <c r="C30" s="6">
        <v>0</v>
      </c>
      <c r="D30" s="6">
        <v>0</v>
      </c>
      <c r="E30" s="7">
        <f>SUM(B30:D30)</f>
        <v>925700</v>
      </c>
      <c r="F30" s="4"/>
      <c r="G30" s="8">
        <v>-0.2</v>
      </c>
      <c r="H30" s="5">
        <f t="shared" si="0"/>
        <v>-185140</v>
      </c>
      <c r="I30" s="5">
        <f>E30+H30</f>
        <v>740560</v>
      </c>
      <c r="J30" s="9">
        <v>0</v>
      </c>
      <c r="K30" s="5">
        <v>4568.5</v>
      </c>
      <c r="L30" s="10">
        <f t="shared" si="9"/>
        <v>745128.5</v>
      </c>
      <c r="M30" s="22" t="s">
        <v>14</v>
      </c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26" t="s">
        <v>34</v>
      </c>
      <c r="B31" s="13"/>
      <c r="C31" s="14"/>
      <c r="D31" s="14"/>
      <c r="E31" s="15"/>
      <c r="F31" s="4"/>
      <c r="G31" s="16"/>
      <c r="H31" s="17"/>
      <c r="I31" s="17"/>
      <c r="J31" s="17"/>
      <c r="K31" s="17"/>
      <c r="L31" s="18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52" customFormat="1" x14ac:dyDescent="0.25">
      <c r="A32" s="54" t="s">
        <v>57</v>
      </c>
      <c r="B32" s="65">
        <v>1003500</v>
      </c>
      <c r="C32" s="63">
        <v>0</v>
      </c>
      <c r="D32" s="57">
        <v>0</v>
      </c>
      <c r="E32" s="58">
        <f t="shared" ref="E32:E40" si="10">SUM(B32:D32)</f>
        <v>1003500</v>
      </c>
      <c r="F32" s="55"/>
      <c r="G32" s="59">
        <v>-0.1</v>
      </c>
      <c r="H32" s="56">
        <f t="shared" si="0"/>
        <v>-100350</v>
      </c>
      <c r="I32" s="56">
        <f t="shared" ref="I32:I40" si="11">E32+H32</f>
        <v>903150</v>
      </c>
      <c r="J32" s="60">
        <v>0</v>
      </c>
      <c r="K32" s="56">
        <v>5058.5</v>
      </c>
      <c r="L32" s="61">
        <f t="shared" ref="L32:L34" si="12">+I32+K32</f>
        <v>908208.5</v>
      </c>
      <c r="M32" s="62" t="s">
        <v>14</v>
      </c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52" customFormat="1" x14ac:dyDescent="0.25">
      <c r="A33" s="54" t="s">
        <v>58</v>
      </c>
      <c r="B33" s="65">
        <v>1168000</v>
      </c>
      <c r="C33" s="63">
        <v>0</v>
      </c>
      <c r="D33" s="57">
        <v>0</v>
      </c>
      <c r="E33" s="58">
        <f t="shared" si="10"/>
        <v>1168000</v>
      </c>
      <c r="F33" s="55"/>
      <c r="G33" s="59">
        <v>-0.1</v>
      </c>
      <c r="H33" s="56">
        <f t="shared" si="0"/>
        <v>-116800</v>
      </c>
      <c r="I33" s="56">
        <f t="shared" si="11"/>
        <v>1051200</v>
      </c>
      <c r="J33" s="60">
        <v>0</v>
      </c>
      <c r="K33" s="56">
        <v>5058.5</v>
      </c>
      <c r="L33" s="61">
        <f t="shared" si="12"/>
        <v>1056258.5</v>
      </c>
      <c r="M33" s="62" t="s">
        <v>14</v>
      </c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20" t="s">
        <v>49</v>
      </c>
      <c r="B34" s="65">
        <v>1129500</v>
      </c>
      <c r="C34" s="28">
        <v>0</v>
      </c>
      <c r="D34" s="6">
        <v>0</v>
      </c>
      <c r="E34" s="7">
        <f t="shared" si="10"/>
        <v>1129500</v>
      </c>
      <c r="F34" s="4"/>
      <c r="G34" s="59">
        <v>-0.1</v>
      </c>
      <c r="H34" s="5">
        <f t="shared" si="0"/>
        <v>-112950</v>
      </c>
      <c r="I34" s="5">
        <f t="shared" si="11"/>
        <v>1016550</v>
      </c>
      <c r="J34" s="9">
        <v>0</v>
      </c>
      <c r="K34" s="5">
        <v>5058.5</v>
      </c>
      <c r="L34" s="10">
        <f t="shared" si="12"/>
        <v>1021608.5</v>
      </c>
      <c r="M34" s="22" t="s">
        <v>14</v>
      </c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20" t="s">
        <v>50</v>
      </c>
      <c r="B35" s="65">
        <v>1306500</v>
      </c>
      <c r="C35" s="28">
        <v>0</v>
      </c>
      <c r="D35" s="28">
        <v>0</v>
      </c>
      <c r="E35" s="7">
        <f t="shared" si="10"/>
        <v>1306500</v>
      </c>
      <c r="F35" s="4"/>
      <c r="G35" s="59">
        <v>-0.1</v>
      </c>
      <c r="H35" s="5">
        <f t="shared" si="0"/>
        <v>-130650</v>
      </c>
      <c r="I35" s="5">
        <f t="shared" si="11"/>
        <v>1175850</v>
      </c>
      <c r="J35" s="9">
        <v>0</v>
      </c>
      <c r="K35" s="5">
        <v>5058.5</v>
      </c>
      <c r="L35" s="10">
        <f t="shared" si="9"/>
        <v>1180908.5</v>
      </c>
      <c r="M35" s="22" t="s">
        <v>14</v>
      </c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27" t="s">
        <v>44</v>
      </c>
      <c r="B36" s="65">
        <v>1217000</v>
      </c>
      <c r="C36" s="28">
        <v>-100000</v>
      </c>
      <c r="D36" s="6">
        <v>0</v>
      </c>
      <c r="E36" s="7">
        <f t="shared" si="10"/>
        <v>1117000</v>
      </c>
      <c r="F36" s="4"/>
      <c r="G36" s="59">
        <v>-0.1</v>
      </c>
      <c r="H36" s="5">
        <f t="shared" si="0"/>
        <v>-111700</v>
      </c>
      <c r="I36" s="5">
        <f t="shared" si="11"/>
        <v>1005300</v>
      </c>
      <c r="J36" s="9">
        <v>0</v>
      </c>
      <c r="K36" s="5">
        <v>5058.5</v>
      </c>
      <c r="L36" s="10">
        <f t="shared" si="9"/>
        <v>1010358.5</v>
      </c>
      <c r="M36" s="22" t="s">
        <v>14</v>
      </c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29" t="s">
        <v>45</v>
      </c>
      <c r="B37" s="65">
        <v>1372500</v>
      </c>
      <c r="C37" s="28">
        <v>-100000</v>
      </c>
      <c r="D37" s="6">
        <v>0</v>
      </c>
      <c r="E37" s="7">
        <f t="shared" si="10"/>
        <v>1272500</v>
      </c>
      <c r="F37" s="4"/>
      <c r="G37" s="59">
        <v>-0.1</v>
      </c>
      <c r="H37" s="5">
        <f t="shared" si="0"/>
        <v>-127250</v>
      </c>
      <c r="I37" s="5">
        <f>E37+H37</f>
        <v>1145250</v>
      </c>
      <c r="J37" s="9">
        <v>0</v>
      </c>
      <c r="K37" s="5">
        <v>5058.5</v>
      </c>
      <c r="L37" s="10">
        <f t="shared" si="9"/>
        <v>1150308.5</v>
      </c>
      <c r="M37" s="22" t="s">
        <v>14</v>
      </c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20" t="s">
        <v>46</v>
      </c>
      <c r="B38" s="65">
        <v>1410800</v>
      </c>
      <c r="C38" s="25">
        <v>-100000</v>
      </c>
      <c r="D38" s="6">
        <v>0</v>
      </c>
      <c r="E38" s="7">
        <f t="shared" si="10"/>
        <v>1310800</v>
      </c>
      <c r="F38" s="4"/>
      <c r="G38" s="59">
        <v>-0.1</v>
      </c>
      <c r="H38" s="5">
        <f t="shared" si="0"/>
        <v>-131080</v>
      </c>
      <c r="I38" s="5">
        <f t="shared" ref="I38:I39" si="13">E38+H38</f>
        <v>1179720</v>
      </c>
      <c r="J38" s="9">
        <v>0</v>
      </c>
      <c r="K38" s="5">
        <v>5058.5</v>
      </c>
      <c r="L38" s="10">
        <f t="shared" si="9"/>
        <v>1184778.5</v>
      </c>
      <c r="M38" s="22" t="s">
        <v>14</v>
      </c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20" t="s">
        <v>47</v>
      </c>
      <c r="B39" s="65">
        <v>1567000</v>
      </c>
      <c r="C39" s="28">
        <v>0</v>
      </c>
      <c r="D39" s="6">
        <v>0</v>
      </c>
      <c r="E39" s="7">
        <f t="shared" si="10"/>
        <v>1567000</v>
      </c>
      <c r="F39" s="4"/>
      <c r="G39" s="59">
        <v>-0.1</v>
      </c>
      <c r="H39" s="5">
        <f t="shared" si="0"/>
        <v>-156700</v>
      </c>
      <c r="I39" s="5">
        <f t="shared" si="13"/>
        <v>1410300</v>
      </c>
      <c r="J39" s="9">
        <v>0</v>
      </c>
      <c r="K39" s="5">
        <v>5058.5</v>
      </c>
      <c r="L39" s="10">
        <f t="shared" si="9"/>
        <v>1415358.5</v>
      </c>
      <c r="M39" s="22" t="s">
        <v>14</v>
      </c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20" t="s">
        <v>48</v>
      </c>
      <c r="B40" s="65">
        <v>1707400</v>
      </c>
      <c r="C40" s="28">
        <v>0</v>
      </c>
      <c r="D40" s="6">
        <v>0</v>
      </c>
      <c r="E40" s="7">
        <f t="shared" si="10"/>
        <v>1707400</v>
      </c>
      <c r="F40" s="4"/>
      <c r="G40" s="59">
        <v>-0.1</v>
      </c>
      <c r="H40" s="5">
        <f t="shared" si="0"/>
        <v>-170740</v>
      </c>
      <c r="I40" s="5">
        <f t="shared" si="11"/>
        <v>1536660</v>
      </c>
      <c r="J40" s="9">
        <v>0</v>
      </c>
      <c r="K40" s="5">
        <v>5058.5</v>
      </c>
      <c r="L40" s="10">
        <f t="shared" si="9"/>
        <v>1541718.5</v>
      </c>
      <c r="M40" s="22" t="s">
        <v>14</v>
      </c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31" t="s">
        <v>36</v>
      </c>
      <c r="B41" s="13"/>
      <c r="C41" s="14"/>
      <c r="D41" s="14"/>
      <c r="E41" s="15"/>
      <c r="F41" s="4"/>
      <c r="G41" s="16"/>
      <c r="H41" s="17"/>
      <c r="I41" s="17"/>
      <c r="J41" s="17"/>
      <c r="K41" s="17"/>
      <c r="L41" s="18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32" t="s">
        <v>37</v>
      </c>
      <c r="B42" s="33">
        <v>73615.38461538461</v>
      </c>
      <c r="C42" s="34"/>
      <c r="D42" s="34">
        <v>13384.615384615383</v>
      </c>
      <c r="E42" s="35">
        <f>SUM(B42:D42)</f>
        <v>87000</v>
      </c>
      <c r="F42" s="36"/>
      <c r="G42" s="37">
        <v>-0.1</v>
      </c>
      <c r="H42" s="34">
        <f>+B42*G42</f>
        <v>-7361.538461538461</v>
      </c>
      <c r="I42" s="34">
        <f>+B42+H42</f>
        <v>66253.846153846156</v>
      </c>
      <c r="J42" s="34">
        <v>13384.615384615383</v>
      </c>
      <c r="K42" s="34">
        <v>311</v>
      </c>
      <c r="L42" s="38">
        <f>+I42+J42+K42</f>
        <v>79949.461538461532</v>
      </c>
      <c r="M42" s="39" t="s">
        <v>14</v>
      </c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31" t="s">
        <v>38</v>
      </c>
      <c r="B43" s="13"/>
      <c r="C43" s="14"/>
      <c r="D43" s="40"/>
      <c r="E43" s="40"/>
      <c r="F43" s="4"/>
      <c r="G43" s="16"/>
      <c r="H43" s="17"/>
      <c r="I43" s="41"/>
      <c r="J43" s="41"/>
      <c r="K43" s="41"/>
      <c r="L43" s="42"/>
      <c r="M43" s="43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21" t="s">
        <v>39</v>
      </c>
      <c r="B44" s="66">
        <v>774100</v>
      </c>
      <c r="C44" s="48">
        <v>-40000</v>
      </c>
      <c r="D44" s="6">
        <v>0</v>
      </c>
      <c r="E44" s="7">
        <f>SUM(B44:D44)</f>
        <v>734100</v>
      </c>
      <c r="F44" s="44"/>
      <c r="G44" s="8">
        <v>-0.1</v>
      </c>
      <c r="H44" s="5">
        <f t="shared" si="0"/>
        <v>-73410</v>
      </c>
      <c r="I44" s="5">
        <f>E44+H44</f>
        <v>660690</v>
      </c>
      <c r="J44" s="9">
        <v>0</v>
      </c>
      <c r="K44" s="5">
        <v>4386</v>
      </c>
      <c r="L44" s="10">
        <f>+I44+K44</f>
        <v>665076</v>
      </c>
      <c r="M44" s="11" t="s">
        <v>14</v>
      </c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21" t="s">
        <v>51</v>
      </c>
      <c r="B45" s="66">
        <v>842000</v>
      </c>
      <c r="C45" s="48">
        <v>-40000</v>
      </c>
      <c r="D45" s="6">
        <v>0</v>
      </c>
      <c r="E45" s="7">
        <f t="shared" ref="E45:E51" si="14">SUM(B45:D45)</f>
        <v>802000</v>
      </c>
      <c r="F45" s="4"/>
      <c r="G45" s="59">
        <v>-0.1</v>
      </c>
      <c r="H45" s="5">
        <f t="shared" si="0"/>
        <v>-80200</v>
      </c>
      <c r="I45" s="5">
        <f t="shared" ref="I45:I51" si="15">E45+H45</f>
        <v>721800</v>
      </c>
      <c r="J45" s="9">
        <v>0</v>
      </c>
      <c r="K45" s="5">
        <v>4386</v>
      </c>
      <c r="L45" s="10">
        <f t="shared" ref="L45:L50" si="16">+I45+K45</f>
        <v>726186</v>
      </c>
      <c r="M45" s="70" t="s">
        <v>35</v>
      </c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21" t="s">
        <v>52</v>
      </c>
      <c r="B46" s="66">
        <v>877700</v>
      </c>
      <c r="C46" s="48">
        <v>-40000</v>
      </c>
      <c r="D46" s="6">
        <v>0</v>
      </c>
      <c r="E46" s="7">
        <f t="shared" si="14"/>
        <v>837700</v>
      </c>
      <c r="F46" s="4"/>
      <c r="G46" s="59">
        <v>-0.1</v>
      </c>
      <c r="H46" s="5">
        <f t="shared" si="0"/>
        <v>-83770</v>
      </c>
      <c r="I46" s="5">
        <f t="shared" si="15"/>
        <v>753930</v>
      </c>
      <c r="J46" s="9">
        <v>0</v>
      </c>
      <c r="K46" s="5">
        <v>4386</v>
      </c>
      <c r="L46" s="10">
        <f t="shared" si="16"/>
        <v>758316</v>
      </c>
      <c r="M46" s="11" t="s">
        <v>14</v>
      </c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21" t="s">
        <v>53</v>
      </c>
      <c r="B47" s="66">
        <v>877700</v>
      </c>
      <c r="C47" s="48">
        <v>-40000</v>
      </c>
      <c r="D47" s="6">
        <v>0</v>
      </c>
      <c r="E47" s="7">
        <f t="shared" si="14"/>
        <v>837700</v>
      </c>
      <c r="F47" s="4"/>
      <c r="G47" s="59">
        <v>-0.1</v>
      </c>
      <c r="H47" s="5">
        <f t="shared" si="0"/>
        <v>-83770</v>
      </c>
      <c r="I47" s="5">
        <f t="shared" si="15"/>
        <v>753930</v>
      </c>
      <c r="J47" s="9">
        <v>0</v>
      </c>
      <c r="K47" s="5">
        <v>4386</v>
      </c>
      <c r="L47" s="10">
        <f t="shared" si="16"/>
        <v>758316</v>
      </c>
      <c r="M47" s="70" t="s">
        <v>35</v>
      </c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21" t="s">
        <v>54</v>
      </c>
      <c r="B48" s="66">
        <v>985700</v>
      </c>
      <c r="C48" s="48">
        <v>-40000</v>
      </c>
      <c r="D48" s="6">
        <v>0</v>
      </c>
      <c r="E48" s="7">
        <f t="shared" si="14"/>
        <v>945700</v>
      </c>
      <c r="F48" s="4"/>
      <c r="G48" s="59">
        <v>-0.1</v>
      </c>
      <c r="H48" s="5">
        <f t="shared" si="0"/>
        <v>-94570</v>
      </c>
      <c r="I48" s="5">
        <f t="shared" si="15"/>
        <v>851130</v>
      </c>
      <c r="J48" s="9">
        <v>0</v>
      </c>
      <c r="K48" s="5">
        <v>4386</v>
      </c>
      <c r="L48" s="10">
        <f t="shared" si="16"/>
        <v>855516</v>
      </c>
      <c r="M48" s="70" t="s">
        <v>35</v>
      </c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21" t="s">
        <v>55</v>
      </c>
      <c r="B49" s="66">
        <v>985700</v>
      </c>
      <c r="C49" s="48">
        <v>-60000</v>
      </c>
      <c r="D49" s="6">
        <v>0</v>
      </c>
      <c r="E49" s="7">
        <f t="shared" si="14"/>
        <v>925700</v>
      </c>
      <c r="F49" s="4"/>
      <c r="G49" s="59">
        <v>-0.1</v>
      </c>
      <c r="H49" s="5">
        <f t="shared" si="0"/>
        <v>-92570</v>
      </c>
      <c r="I49" s="5">
        <f t="shared" si="15"/>
        <v>833130</v>
      </c>
      <c r="J49" s="9">
        <v>0</v>
      </c>
      <c r="K49" s="5">
        <v>4386</v>
      </c>
      <c r="L49" s="10">
        <f t="shared" si="16"/>
        <v>837516</v>
      </c>
      <c r="M49" s="70" t="s">
        <v>35</v>
      </c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21" t="s">
        <v>56</v>
      </c>
      <c r="B50" s="66">
        <v>985700</v>
      </c>
      <c r="C50" s="48">
        <v>-60000</v>
      </c>
      <c r="D50" s="6">
        <v>0</v>
      </c>
      <c r="E50" s="7">
        <f t="shared" si="14"/>
        <v>925700</v>
      </c>
      <c r="F50" s="4"/>
      <c r="G50" s="59">
        <v>-0.1</v>
      </c>
      <c r="H50" s="5">
        <f t="shared" si="0"/>
        <v>-92570</v>
      </c>
      <c r="I50" s="5">
        <f t="shared" si="15"/>
        <v>833130</v>
      </c>
      <c r="J50" s="9">
        <v>0</v>
      </c>
      <c r="K50" s="5">
        <v>4386</v>
      </c>
      <c r="L50" s="10">
        <f t="shared" si="16"/>
        <v>837516</v>
      </c>
      <c r="M50" s="11" t="s">
        <v>14</v>
      </c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21" t="s">
        <v>40</v>
      </c>
      <c r="B51" s="66">
        <v>994100</v>
      </c>
      <c r="C51" s="48">
        <v>-40000</v>
      </c>
      <c r="D51" s="6">
        <v>0</v>
      </c>
      <c r="E51" s="7">
        <f t="shared" si="14"/>
        <v>954100</v>
      </c>
      <c r="F51" s="4"/>
      <c r="G51" s="59">
        <v>-0.1</v>
      </c>
      <c r="H51" s="5">
        <f t="shared" si="0"/>
        <v>-95410</v>
      </c>
      <c r="I51" s="5">
        <f t="shared" si="15"/>
        <v>858690</v>
      </c>
      <c r="J51" s="9">
        <v>0</v>
      </c>
      <c r="K51" s="5">
        <v>4386</v>
      </c>
      <c r="L51" s="10">
        <f>+I51+K51</f>
        <v>863076</v>
      </c>
      <c r="M51" s="30" t="s">
        <v>35</v>
      </c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31" t="s">
        <v>41</v>
      </c>
      <c r="B52" s="64"/>
      <c r="C52" s="41"/>
      <c r="D52" s="41"/>
      <c r="E52" s="41"/>
      <c r="F52" s="45"/>
      <c r="G52" s="16"/>
      <c r="H52" s="17"/>
      <c r="I52" s="41"/>
      <c r="J52" s="41"/>
      <c r="K52" s="41"/>
      <c r="L52" s="41"/>
      <c r="M52" s="4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21" t="s">
        <v>42</v>
      </c>
      <c r="B53" s="67">
        <v>1850000</v>
      </c>
      <c r="C53" s="6">
        <v>0</v>
      </c>
      <c r="D53" s="6">
        <v>0</v>
      </c>
      <c r="E53" s="46">
        <f>SUM(B53:D53)</f>
        <v>1850000</v>
      </c>
      <c r="F53" s="47"/>
      <c r="G53" s="8">
        <v>-0.1</v>
      </c>
      <c r="H53" s="5">
        <f>+B53*G53</f>
        <v>-185000</v>
      </c>
      <c r="I53" s="5">
        <f>B53+H53</f>
        <v>1665000</v>
      </c>
      <c r="J53" s="9">
        <v>0</v>
      </c>
      <c r="K53" s="5">
        <v>8401</v>
      </c>
      <c r="L53" s="10">
        <f>SUM(I53:K53)</f>
        <v>1673401</v>
      </c>
      <c r="M53" s="11" t="s">
        <v>14</v>
      </c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89" t="s">
        <v>43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4:23" x14ac:dyDescent="0.25"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4:23" x14ac:dyDescent="0.25"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4:23" x14ac:dyDescent="0.25"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4:23" x14ac:dyDescent="0.25"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4:23" x14ac:dyDescent="0.25"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4:23" x14ac:dyDescent="0.25"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4:23" x14ac:dyDescent="0.25"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4:23" x14ac:dyDescent="0.25"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4:23" x14ac:dyDescent="0.25"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4:23" x14ac:dyDescent="0.25"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4:23" x14ac:dyDescent="0.25"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4:23" x14ac:dyDescent="0.25"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4:23" x14ac:dyDescent="0.25"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4:23" x14ac:dyDescent="0.25"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4:23" x14ac:dyDescent="0.25"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4:23" x14ac:dyDescent="0.25"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N106" s="1"/>
      <c r="O106" s="1"/>
      <c r="P106" s="1"/>
      <c r="Q106" s="1"/>
      <c r="R106" s="1"/>
      <c r="S106" s="1"/>
      <c r="T106" s="1"/>
      <c r="U106" s="1"/>
      <c r="V106" s="1"/>
      <c r="W106" s="1"/>
    </row>
  </sheetData>
  <sheetProtection algorithmName="SHA-512" hashValue="hiGW9qxzXz3yAhp6VKr0ggDWEbPDDu+AWvPTz4yCy1Ovle29a/kGjcpFLZIETca+a6xLLgiobYJG+lmlR7l3dw==" saltValue="R++xr3Ehc0IthYLHsgCXVw==" spinCount="100000" sheet="1" objects="1" scenarios="1"/>
  <mergeCells count="16">
    <mergeCell ref="F8:F9"/>
    <mergeCell ref="A55:M55"/>
    <mergeCell ref="A4:M6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L8:L9"/>
    <mergeCell ref="M8:M9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CARBAP</vt:lpstr>
    </vt:vector>
  </TitlesOfParts>
  <Company>ALLIANCE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Galderisi, Maria</dc:creator>
  <cp:lastModifiedBy>Prosdocimo, Walter</cp:lastModifiedBy>
  <cp:lastPrinted>2018-12-14T17:58:11Z</cp:lastPrinted>
  <dcterms:created xsi:type="dcterms:W3CDTF">2018-11-06T12:22:59Z</dcterms:created>
  <dcterms:modified xsi:type="dcterms:W3CDTF">2019-03-08T16:42:28Z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-1691399964</vt:i4>
  </property>
  <property fmtid="{D5CDD505-2E9C-101B-9397-08002B2CF9AE}" pid="3" name="_NewReviewCycle">
    <vt:lpwstr/>
  </property>
  <property fmtid="{D5CDD505-2E9C-101B-9397-08002B2CF9AE}" pid="4" name="_EmailSubject">
    <vt:lpwstr>LISTA DE PRECIOS MARZO 2019</vt:lpwstr>
  </property>
  <property fmtid="{D5CDD505-2E9C-101B-9397-08002B2CF9AE}" pid="5" name="_AuthorEmail">
    <vt:lpwstr>Walter.Prosdocimo@nissan.com.ar</vt:lpwstr>
  </property>
  <property fmtid="{D5CDD505-2E9C-101B-9397-08002B2CF9AE}" pid="6" name="_AuthorEmailDisplayName">
    <vt:lpwstr>Prosdocimo, Walter</vt:lpwstr>
  </property>
  <property fmtid="{D5CDD505-2E9C-101B-9397-08002B2CF9AE}" pid="8" name="_PreviousAdHocReviewCycleID">
    <vt:i4>-1822396891</vt:i4>
  </property>
</Properties>
</file>